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795" windowWidth="12120" windowHeight="6840" tabRatio="792" activeTab="0"/>
  </bookViews>
  <sheets>
    <sheet name="Bilans" sheetId="1" r:id="rId1"/>
    <sheet name="RZiS" sheetId="2" r:id="rId2"/>
    <sheet name="CF" sheetId="3" r:id="rId3"/>
    <sheet name="ZZwK" sheetId="4" r:id="rId4"/>
    <sheet name="Segmenty" sheetId="5" r:id="rId5"/>
  </sheets>
  <externalReferences>
    <externalReference r:id="rId8"/>
  </externalReferences>
  <definedNames>
    <definedName name="Adres1">#REF!</definedName>
    <definedName name="Adres2">#REF!</definedName>
    <definedName name="BO">#REF!</definedName>
    <definedName name="BOMinusJeden">#REF!</definedName>
    <definedName name="BZ">#REF!</definedName>
    <definedName name="BZPoprzedni">#REF!</definedName>
    <definedName name="DataWersji">#REF!</definedName>
    <definedName name="Days">#REF!</definedName>
    <definedName name="DoDniaBilans">#REF!</definedName>
    <definedName name="dtmKoncOkrPoprz">#REF!</definedName>
    <definedName name="dtmKoncOkrSpraw">#REF!</definedName>
    <definedName name="dtmPoczOkrPoprz">#REF!</definedName>
    <definedName name="dtmPoczOkrSpraw">#REF!</definedName>
    <definedName name="KodPocztowy">#REF!</definedName>
    <definedName name="KoncOkrPoprz">#REF!</definedName>
    <definedName name="KoncOkrPoprzAlt">#REF!</definedName>
    <definedName name="KoncOkrSpraw">#REF!</definedName>
    <definedName name="Miejscowosc">#REF!</definedName>
    <definedName name="NaDzienBilans">#REF!</definedName>
    <definedName name="NazwaJednostki">#REF!</definedName>
    <definedName name="NumerWersji">#REF!</definedName>
    <definedName name="_xlnm.Print_Area" localSheetId="0">'Bilans'!$B$2:$BQ$64</definedName>
    <definedName name="_xlnm.Print_Area" localSheetId="2">'CF'!$B$3:$BQ$55</definedName>
    <definedName name="_xlnm.Print_Area" localSheetId="1">'RZiS'!$B$2:$BM$40</definedName>
    <definedName name="_xlnm.Print_Area" localSheetId="4">'Segmenty'!$B$2:$AS$54</definedName>
    <definedName name="_xlnm.Print_Area" localSheetId="3">'ZZwK'!$B$2:$J$59</definedName>
    <definedName name="OdDo">#REF!</definedName>
    <definedName name="OdDoPoprz">#REF!</definedName>
    <definedName name="OdDoPoprzAlt">#REF!</definedName>
    <definedName name="Okres">#REF!</definedName>
    <definedName name="PoczOkrPoprz">#REF!</definedName>
    <definedName name="PoczOkrSpraw">#REF!</definedName>
    <definedName name="PoziomZaokraglen">#REF!</definedName>
    <definedName name="PozZaokr">#REF!</definedName>
    <definedName name="SkrotWaluty">#REF!</definedName>
    <definedName name="strKodPocztowy">#REF!</definedName>
    <definedName name="strMiejscowosc">#REF!</definedName>
    <definedName name="strNazwaGrKap">#REF!</definedName>
    <definedName name="strUlicaNr">#REF!</definedName>
    <definedName name="_xlnm.Print_Titles" localSheetId="2">'CF'!$2:$5</definedName>
    <definedName name="_xlnm.Print_Titles" localSheetId="3">'ZZwK'!$2:$5</definedName>
    <definedName name="Waluta">#REF!</definedName>
    <definedName name="WalutaSpraw">#REF!</definedName>
    <definedName name="WOkrPoprz">#REF!</definedName>
    <definedName name="WOkrPoprzAlt">#REF!</definedName>
    <definedName name="WOkrSpraw">#REF!</definedName>
    <definedName name="ZaOkrPoprz">#REF!</definedName>
    <definedName name="ZaOkrPoprzAlt">#REF!</definedName>
    <definedName name="ZaOkrSpraw">#REF!</definedName>
  </definedNames>
  <calcPr fullCalcOnLoad="1"/>
</workbook>
</file>

<file path=xl/sharedStrings.xml><?xml version="1.0" encoding="utf-8"?>
<sst xmlns="http://schemas.openxmlformats.org/spreadsheetml/2006/main" count="289" uniqueCount="210">
  <si>
    <t>Aktywa</t>
  </si>
  <si>
    <t>Nota</t>
  </si>
  <si>
    <t>AKTYWA TRWAŁE</t>
  </si>
  <si>
    <t>Wartości niematerialne</t>
  </si>
  <si>
    <t>Rzeczowe aktywa trwałe</t>
  </si>
  <si>
    <t>Nieruchomości inwestycyjne</t>
  </si>
  <si>
    <t>AKTYWA OBROTOWE</t>
  </si>
  <si>
    <t>AKTYWA RAZEM</t>
  </si>
  <si>
    <t>Pasywa</t>
  </si>
  <si>
    <t>KAPITAŁ WŁASNY</t>
  </si>
  <si>
    <t>ZOBOWIĄZANIA</t>
  </si>
  <si>
    <t>PASYWA RAZEM</t>
  </si>
  <si>
    <t>Wyszczególnienie</t>
  </si>
  <si>
    <t>Działalność kontynuowana</t>
  </si>
  <si>
    <t>Koszt własny sprzedaży</t>
  </si>
  <si>
    <t>Pozostałe przychody operacyjne</t>
  </si>
  <si>
    <t>Koszty sprzedaży</t>
  </si>
  <si>
    <t>Koszty ogólnego zarządu</t>
  </si>
  <si>
    <t>Pozostałe koszty operacyjne</t>
  </si>
  <si>
    <t>Udział w zyskach jednostek objętych konsolidacją metodą praw własności</t>
  </si>
  <si>
    <t>Koszty restrukturyzacji</t>
  </si>
  <si>
    <t>Zysk (strata) na działalności operacyjnej</t>
  </si>
  <si>
    <t>Pozostałe zyski (straty) z inwestycji</t>
  </si>
  <si>
    <t>Zysk (strata) przed opodatkowaniem</t>
  </si>
  <si>
    <t>Podatek dochodowy</t>
  </si>
  <si>
    <t>Udziały mniejszości</t>
  </si>
  <si>
    <t>Działalność zaniechana</t>
  </si>
  <si>
    <t>Strata netto z działalności zaniechanej</t>
  </si>
  <si>
    <t>Zysk (strata) netto</t>
  </si>
  <si>
    <t>Zysk brutto</t>
  </si>
  <si>
    <t>Zysk netto</t>
  </si>
  <si>
    <t>Wariant kalkulacyjny</t>
  </si>
  <si>
    <t>za okres</t>
  </si>
  <si>
    <t>Inwestycje w jednostkach stowarzyszonych konsolidowane metodą praw własności</t>
  </si>
  <si>
    <t>Długoterminowe aktywa finansowe dostępne do sprzedaży</t>
  </si>
  <si>
    <t>Aktywa z tytułu odroczonego podatku dochodowego</t>
  </si>
  <si>
    <t>Zapasy</t>
  </si>
  <si>
    <t>Należności z tytułu dostaw i usług</t>
  </si>
  <si>
    <t>Należności z tytułu bieżącego podatku dochodowego</t>
  </si>
  <si>
    <t>Pozostałe należności krótkoterminowe</t>
  </si>
  <si>
    <t>Krótkoterminowe aktywa finansowe dostępne do sprzedaży</t>
  </si>
  <si>
    <t>Krótkoterminowe aktywa finansowe przeznaczone do obrotu</t>
  </si>
  <si>
    <t>Pozostałe krótkoterminowe aktywa finansowe</t>
  </si>
  <si>
    <t>Środki pieniężne i ich ekwiwalenty</t>
  </si>
  <si>
    <t>Kapitał podstawowy</t>
  </si>
  <si>
    <t>Kapitał zapasowy ze sprzedaży akcji własnych powyżej ich wartości nominalnej</t>
  </si>
  <si>
    <t>Kapitał z aktualizacji wyceny</t>
  </si>
  <si>
    <t>Kapitały rezerwowe</t>
  </si>
  <si>
    <t>Kapitał z wyceny transakcji zabezpieczających oraz różnice kursowe z konsolidacji</t>
  </si>
  <si>
    <t>Niepodzielony wynik finansowy</t>
  </si>
  <si>
    <t>Zobowiązania długoterminowe</t>
  </si>
  <si>
    <t>Długoterminowe kredyty i pożyczki</t>
  </si>
  <si>
    <t>Pozostałe długoterminowe zobowiązania finansowe</t>
  </si>
  <si>
    <t>Pozostałe zobowiązania długoterminowe</t>
  </si>
  <si>
    <t>Rezerwa z tytułu odroczonego podatku dochodowego</t>
  </si>
  <si>
    <t>Rezerwy na zobowiązania z tytułu świadczeń pracowniczych</t>
  </si>
  <si>
    <t>Pozostałe rezerwy długoterminowe</t>
  </si>
  <si>
    <t>Zobowiązania krótkoterminowe</t>
  </si>
  <si>
    <t>Krótkoterminowe kredyty i pożyczki</t>
  </si>
  <si>
    <t>Pozostałe krótkoterminowe zobowiązania finansowe</t>
  </si>
  <si>
    <t>Zobowiązania z tytyłu dostaw i usług</t>
  </si>
  <si>
    <t>Zobowiązania z tytułu bieżącego podatku dochodowego</t>
  </si>
  <si>
    <t>Pozostałe zobowiązania krótkoterminowe</t>
  </si>
  <si>
    <t>Przepływy środków pieniężnych z działalności operacyjnej</t>
  </si>
  <si>
    <t>Zapłacony podatek dochodowy</t>
  </si>
  <si>
    <t>Przepływy środków pieniężnych z działalności inwestycyjnej</t>
  </si>
  <si>
    <t>Środki pieniężne netto z działalności operacyjnej</t>
  </si>
  <si>
    <t>Wpływy ze sprzedaży nieruchomości inwestycyjnych</t>
  </si>
  <si>
    <t>Wpływy ze sprzedaży aktywów finansowych dostępnych do sprzedaży</t>
  </si>
  <si>
    <t>Otrzymane odsetki</t>
  </si>
  <si>
    <t>Środki pieniężne netto wykorzystane w działalności inwestycyjnej</t>
  </si>
  <si>
    <t>Przepływy środków pieniężnych z działalności finansowej</t>
  </si>
  <si>
    <t>Spłata zobowiązań z tytułu leasingu finansowego</t>
  </si>
  <si>
    <t>Dywidendy wypłacone</t>
  </si>
  <si>
    <t>Środki pieniężne netto z działalności finansowej</t>
  </si>
  <si>
    <t>Metoda pośrednia</t>
  </si>
  <si>
    <t>Różnice kursowe z wyceny jednostek działających za granicą</t>
  </si>
  <si>
    <t>Wyemitowany kapitał podstawowy</t>
  </si>
  <si>
    <t>Razem</t>
  </si>
  <si>
    <t>Różnice kursowe</t>
  </si>
  <si>
    <t>Kapitał własny razem</t>
  </si>
  <si>
    <t>Segmenty</t>
  </si>
  <si>
    <t>Zysk przed opodatkowaniem</t>
  </si>
  <si>
    <t>Aktywa segmentu</t>
  </si>
  <si>
    <t>Skonsolidowane aktywa ogółem</t>
  </si>
  <si>
    <t>Pasywa segmentu</t>
  </si>
  <si>
    <t>Odsetki</t>
  </si>
  <si>
    <t>na dzień</t>
  </si>
  <si>
    <t>Przychody ze sprzedaży</t>
  </si>
  <si>
    <t>Zysk (strata) brutto ze sprzedaży</t>
  </si>
  <si>
    <t>Koszt sprzedanych produktów</t>
  </si>
  <si>
    <t>Koszt sprzedanych towarów</t>
  </si>
  <si>
    <t>Przychody (koszty) finansowe</t>
  </si>
  <si>
    <t>Zysk (strata) netto z działalności kontynuowanej</t>
  </si>
  <si>
    <t>- akcjonariuszom podmiotu dominującego</t>
  </si>
  <si>
    <t>- akcjonariuszom mniejszościowym</t>
  </si>
  <si>
    <t>Zysk (strata) netto, z tego przypadający:</t>
  </si>
  <si>
    <t>z działalności kontynuowanej</t>
  </si>
  <si>
    <t>- rozwodniony</t>
  </si>
  <si>
    <t>z działalności kontynuowanej i zaniechanej</t>
  </si>
  <si>
    <t>- podstawowy</t>
  </si>
  <si>
    <t>Zysk (strata) netto na jedną akcję zwykłą:</t>
  </si>
  <si>
    <t>Środki pieniężne i ich ekwiwalenty na początek okresu</t>
  </si>
  <si>
    <t>Środki pieniężne i ich ekwiwalenty na koniec okresu</t>
  </si>
  <si>
    <t>Korekty:</t>
  </si>
  <si>
    <t>Środki pieniężne wygenerowane w toku działalności operacyjnej</t>
  </si>
  <si>
    <t>Zmiana stanu zapasów</t>
  </si>
  <si>
    <t>Zmiana stanu należności</t>
  </si>
  <si>
    <t>Zmiana stanu zobowiązań</t>
  </si>
  <si>
    <t>Inne korekty</t>
  </si>
  <si>
    <t>Zmiana stanu rezerw</t>
  </si>
  <si>
    <t>Udział w (zyskach) stratach jednostkek stowarzyszonych</t>
  </si>
  <si>
    <t>Środki pieniężne z działalności operacyjnej przed uwzględnieniem zmian w kapitale obrotowym</t>
  </si>
  <si>
    <t>Otrzymane spłaty pożyczek udzielonych</t>
  </si>
  <si>
    <t>Wydatki na nabycie nieruchomości inwestycyjnych</t>
  </si>
  <si>
    <t>Wydatki na nabycie aktywów finansowych dostępnych do sprzedaży</t>
  </si>
  <si>
    <t>Wpływy ze sprzedaży jednostek zależnych</t>
  </si>
  <si>
    <t>Wpływy netto z tytułu emisji akcji</t>
  </si>
  <si>
    <t>Wpływy z tytułu zaciągnięcia kredytów i pożyczek</t>
  </si>
  <si>
    <t>Spłaty kredytów i pożyczek</t>
  </si>
  <si>
    <t>Zmiana stanu środków pieniężnych i ich ekwiwalentów z tytułu różnic kursowych</t>
  </si>
  <si>
    <t>Kapitał
podstawowy</t>
  </si>
  <si>
    <t>Niepodzielony
wynik
finansowy</t>
  </si>
  <si>
    <t>Udziały
mniejszości</t>
  </si>
  <si>
    <t>Kapitał przypadający na udziałowców jednostki dominującej</t>
  </si>
  <si>
    <t>Pozostałe
kapitały</t>
  </si>
  <si>
    <t>Zmiany zasad (polityki) rachunkowości</t>
  </si>
  <si>
    <t>Zwiększenie (zmniejszenie) netto stanu środków pieniężnych i ekwiwalentów środków pieniężnych</t>
  </si>
  <si>
    <t>Skonsolidowane pasywa ogółem</t>
  </si>
  <si>
    <t>Nakłady inwestycyjne</t>
  </si>
  <si>
    <t>TABELA NR 1</t>
  </si>
  <si>
    <t>Ujęte bezpośrednio w kapitale kwoty dotyczące aktywów trwałych przeznaczonych do sprzedaży</t>
  </si>
  <si>
    <t>Przychody ze sprzedaży ogółem</t>
  </si>
  <si>
    <t>Rozliczenia międzyokresowe</t>
  </si>
  <si>
    <r>
      <t>Pozostałe długoterminowe aktywa finansowe</t>
    </r>
    <r>
      <rPr>
        <sz val="9"/>
        <color indexed="10"/>
        <rFont val="Arial"/>
        <family val="2"/>
      </rPr>
      <t xml:space="preserve"> </t>
    </r>
  </si>
  <si>
    <t xml:space="preserve">Akcje/udziały własne </t>
  </si>
  <si>
    <t xml:space="preserve">Koszt własny sprzedaży </t>
  </si>
  <si>
    <t>Inne wplywy inwestycyjne</t>
  </si>
  <si>
    <t>Koszty związane z emisją</t>
  </si>
  <si>
    <t>Inne wplywy finansowe</t>
  </si>
  <si>
    <t>Inne wydatki finansowe</t>
  </si>
  <si>
    <t xml:space="preserve">Amortyzacja </t>
  </si>
  <si>
    <t>Należności długoterminowe i inne rozliczenia międzyokresowe</t>
  </si>
  <si>
    <t>Kapitał zapasowy ze sprzedaży akcji powyżej wartości nominalnej</t>
  </si>
  <si>
    <t>Podział zysku</t>
  </si>
  <si>
    <t>Pokrycie straty</t>
  </si>
  <si>
    <t>Koszty emisji</t>
  </si>
  <si>
    <t>Odsetki, netto</t>
  </si>
  <si>
    <t>Zmiana stanu rozliczeń międzyokresowych</t>
  </si>
  <si>
    <t>Wydatki na nabycie rzeczowych aktywów trwałych i wartości niematerialnych</t>
  </si>
  <si>
    <t>Wpływy ze sprzedaży rzeczowych aktywów trwałych i wartości niematerialnych</t>
  </si>
  <si>
    <t xml:space="preserve">Wydatki na nabycie jednostek zależnych </t>
  </si>
  <si>
    <t>Inne wydatki inwestycyjne</t>
  </si>
  <si>
    <t>Unia Europejska</t>
  </si>
  <si>
    <t>pozostałe kraje</t>
  </si>
  <si>
    <t>Przychody netto ze sprzedaży produktów</t>
  </si>
  <si>
    <t>Przychody netto ze sprzedaży towarów</t>
  </si>
  <si>
    <t>Koszt wytworzenia sprzedanych produktów</t>
  </si>
  <si>
    <t>Wartość sprzedanych towarów i materiałów (i usług)</t>
  </si>
  <si>
    <t>Zysk (strata) operacyjny</t>
  </si>
  <si>
    <t>Pozostałe zyski (straty) operacyjne</t>
  </si>
  <si>
    <t>-</t>
  </si>
  <si>
    <t>SEGMENTY GEOGRAFICZNE</t>
  </si>
  <si>
    <t>Krótkoterminowe rozliczenia międzyokresowe</t>
  </si>
  <si>
    <t xml:space="preserve">Rezerwy krótkoterminowe </t>
  </si>
  <si>
    <t>(Zysk) strata  na działalności inwestycyjnej</t>
  </si>
  <si>
    <t>SKONSOLIDOWANY RACHUNEK ZYSKÓW I STRAT</t>
  </si>
  <si>
    <t>SKONSOLIDOWANY BILANS</t>
  </si>
  <si>
    <t>Zyski/straty nadzwyczajne</t>
  </si>
  <si>
    <t>Kapitał zapasowy pozostały</t>
  </si>
  <si>
    <t>Saldo na dzień 01.01.2004 roku po zmianach</t>
  </si>
  <si>
    <t>Korekty i wyłączenia konsolidacyjne</t>
  </si>
  <si>
    <t>Saldo na dzień 01.01.2005 roku po zmianach</t>
  </si>
  <si>
    <t>Wycena programu menedżerskiego</t>
  </si>
  <si>
    <t>GRUPA KAPITAŁOWA KOELNER SA</t>
  </si>
  <si>
    <t>sporządzone według MIĘDZYNARODOWYCH STANDARDÓW SPRAWOZDAWCZOŚCI FINANSOWEJ</t>
  </si>
  <si>
    <t>SKONSOLIDOWANE SPRAWOZDANIE FINANSOWE</t>
  </si>
  <si>
    <t>Zmiany w kapitale własnym w okresie od 01.01 do 30.09.2004 roku</t>
  </si>
  <si>
    <t>Zysk netto za okres od 01.01 do 30.09.2004 roku</t>
  </si>
  <si>
    <t>Saldo na dzień 30.09.2004 roku</t>
  </si>
  <si>
    <t>Zmiany w kapitale własnym w okresie od 01.01 do 30.09.2005 roku</t>
  </si>
  <si>
    <t>Zysk netto za okres od 01.01 do 30.09.2005 roku</t>
  </si>
  <si>
    <t>30.09.2004</t>
  </si>
  <si>
    <t xml:space="preserve"> 30.06.2005</t>
  </si>
  <si>
    <t xml:space="preserve"> 31.12.2004</t>
  </si>
  <si>
    <t xml:space="preserve"> 30.09.2005</t>
  </si>
  <si>
    <t>od 01.01.2005          do 30.09.2005</t>
  </si>
  <si>
    <t>od 01.07.2004          do 30.09.2004</t>
  </si>
  <si>
    <t>od 01.07.2005          do 30.09.2005</t>
  </si>
  <si>
    <t>od 01.01.2004          do 30.09.2004</t>
  </si>
  <si>
    <t>od 01.01.2004         do 30.09.2004</t>
  </si>
  <si>
    <t>Zmiany w kapitale własnym w okresie od 01.07 do 30.09.2005 roku</t>
  </si>
  <si>
    <t>Zysk netto za okres od 01.07 do 30.09.2005 roku</t>
  </si>
  <si>
    <t>Saldo na dzień 01.07.2005 roku</t>
  </si>
  <si>
    <t>Saldo na dzień 01.07.2005 roku po zmianach</t>
  </si>
  <si>
    <t>Przychody ze sprzedaży produktów i usług</t>
  </si>
  <si>
    <t>Przychody ze sprzedaży towarów i materiałów</t>
  </si>
  <si>
    <t>Wyniki finansowe segmentów geograficznych za okres od 01.01 do 30.09.2004 roku</t>
  </si>
  <si>
    <t>Pozostałe informacje dotyczące segmentów geograficznych za okres od 01.01 do 30.09.2004 roku</t>
  </si>
  <si>
    <t>za 3 kwartały 2005 r.</t>
  </si>
  <si>
    <t>Kapitał własny przypadający akcjonariuszom jednostki dominującej</t>
  </si>
  <si>
    <t>PLN / akcję</t>
  </si>
  <si>
    <t>Saldo na dzień 01.01.2004 roku</t>
  </si>
  <si>
    <t>Zmiany w kapitale własnym w okresie od 01.01 do 31.12.2004 roku</t>
  </si>
  <si>
    <t>Zysk netto za okres od 01.01 do 31.12.2004 roku</t>
  </si>
  <si>
    <t>Saldo na dzień 31.12.2004 roku</t>
  </si>
  <si>
    <t>Saldo na dzień 30.09.2005 roku</t>
  </si>
  <si>
    <t>Saldo na dzień 01.01.2005 roku</t>
  </si>
  <si>
    <t>Wyniki finansowe segmentów geograficznych za okres od 01.01 do 30.09.2005 roku</t>
  </si>
  <si>
    <t>Pozostałe informacje dotyczące segmentów geograficznych za okres od 01.01 do 30.09.2005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</si>
</sst>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;\-______"/>
    <numFmt numFmtId="165" formatCode="yyyy/mm/dd;@"/>
    <numFmt numFmtId="166" formatCode="dd\.mm\.yyyy"/>
    <numFmt numFmtId="167" formatCode="_-* #,##0_-;\-* #,##0_-;_-* &quot;-&quot;_-;_-@_-"/>
    <numFmt numFmtId="168" formatCode="#,##0&quot; F&quot;_);[Red]\(#,##0&quot; F&quot;\)"/>
    <numFmt numFmtId="169" formatCode="#,##0.00&quot; F&quot;_);[Red]\(#,##0.00&quot; F&quot;\)"/>
    <numFmt numFmtId="170" formatCode="[$-415]d\ mmmm\ yyyy"/>
    <numFmt numFmtId="171" formatCode="#,##0.00_);\(#,##0.00\);\-______"/>
    <numFmt numFmtId="172" formatCode="#,##0;\ \(#,##0\)"/>
    <numFmt numFmtId="173" formatCode="0.0000"/>
    <numFmt numFmtId="174" formatCode="#,##0.0_);\(#,##0.0\);\-______"/>
    <numFmt numFmtId="175" formatCode="#,##0.000_);\(#,##0.000\);\-______"/>
    <numFmt numFmtId="176" formatCode="#,##0.0000_);\(#,##0.0000\);\-______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;\ \(#,##0.00\)"/>
  </numFmts>
  <fonts count="57">
    <font>
      <sz val="10"/>
      <name val="Tahoma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b/>
      <sz val="8"/>
      <name val="Univers (WN)"/>
      <family val="0"/>
    </font>
    <font>
      <u val="single"/>
      <sz val="9"/>
      <color indexed="36"/>
      <name val="Arial"/>
      <family val="0"/>
    </font>
    <font>
      <b/>
      <i/>
      <sz val="9"/>
      <color indexed="9"/>
      <name val="Arial"/>
      <family val="2"/>
    </font>
    <font>
      <i/>
      <sz val="10"/>
      <color indexed="9"/>
      <name val="Tahoma"/>
      <family val="0"/>
    </font>
    <font>
      <i/>
      <sz val="10"/>
      <name val="Tahoma"/>
      <family val="0"/>
    </font>
    <font>
      <sz val="10"/>
      <color indexed="9"/>
      <name val="Tahoma"/>
      <family val="0"/>
    </font>
    <font>
      <b/>
      <sz val="8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7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9" fillId="0" borderId="0" applyFill="0" applyBorder="0" applyProtection="0">
      <alignment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" fontId="10" fillId="0" borderId="0" applyFont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1" fillId="27" borderId="1" applyNumberFormat="0" applyAlignment="0" applyProtection="0"/>
    <xf numFmtId="0" fontId="11" fillId="0" borderId="0" applyFill="0" applyBorder="0" applyProtection="0">
      <alignment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4" fontId="2" fillId="33" borderId="0" xfId="58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 indent="2"/>
    </xf>
    <xf numFmtId="0" fontId="0" fillId="33" borderId="0" xfId="0" applyFill="1" applyBorder="1" applyAlignment="1">
      <alignment horizontal="left" indent="2"/>
    </xf>
    <xf numFmtId="164" fontId="6" fillId="33" borderId="0" xfId="58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center"/>
    </xf>
    <xf numFmtId="164" fontId="2" fillId="0" borderId="11" xfId="58" applyNumberFormat="1" applyFont="1" applyFill="1" applyBorder="1" applyAlignment="1" applyProtection="1">
      <alignment/>
      <protection locked="0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indent="3"/>
    </xf>
    <xf numFmtId="164" fontId="2" fillId="0" borderId="10" xfId="58" applyNumberFormat="1" applyFont="1" applyFill="1" applyBorder="1" applyAlignment="1" applyProtection="1">
      <alignment/>
      <protection locked="0"/>
    </xf>
    <xf numFmtId="164" fontId="6" fillId="35" borderId="11" xfId="58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indent="1"/>
    </xf>
    <xf numFmtId="0" fontId="6" fillId="35" borderId="10" xfId="0" applyFont="1" applyFill="1" applyBorder="1" applyAlignment="1">
      <alignment horizontal="left" indent="2"/>
    </xf>
    <xf numFmtId="0" fontId="2" fillId="36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indent="2"/>
    </xf>
    <xf numFmtId="164" fontId="2" fillId="34" borderId="11" xfId="58" applyNumberFormat="1" applyFont="1" applyFill="1" applyBorder="1" applyAlignment="1" applyProtection="1">
      <alignment/>
      <protection locked="0"/>
    </xf>
    <xf numFmtId="164" fontId="12" fillId="36" borderId="12" xfId="58" applyNumberFormat="1" applyFont="1" applyFill="1" applyBorder="1" applyAlignment="1" applyProtection="1">
      <alignment/>
      <protection locked="0"/>
    </xf>
    <xf numFmtId="164" fontId="12" fillId="36" borderId="13" xfId="58" applyNumberFormat="1" applyFont="1" applyFill="1" applyBorder="1" applyAlignment="1" applyProtection="1">
      <alignment/>
      <protection locked="0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164" fontId="2" fillId="34" borderId="15" xfId="58" applyNumberFormat="1" applyFont="1" applyFill="1" applyBorder="1" applyAlignment="1" applyProtection="1">
      <alignment/>
      <protection locked="0"/>
    </xf>
    <xf numFmtId="164" fontId="2" fillId="34" borderId="10" xfId="58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indent="2"/>
    </xf>
    <xf numFmtId="164" fontId="6" fillId="33" borderId="17" xfId="58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4" fontId="2" fillId="0" borderId="15" xfId="58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38" borderId="11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164" fontId="2" fillId="0" borderId="11" xfId="58" applyNumberFormat="1" applyFont="1" applyFill="1" applyBorder="1" applyAlignment="1" applyProtection="1">
      <alignment/>
      <protection locked="0"/>
    </xf>
    <xf numFmtId="164" fontId="6" fillId="39" borderId="11" xfId="58" applyNumberFormat="1" applyFont="1" applyFill="1" applyBorder="1" applyAlignment="1" applyProtection="1">
      <alignment/>
      <protection locked="0"/>
    </xf>
    <xf numFmtId="164" fontId="6" fillId="37" borderId="11" xfId="58" applyNumberFormat="1" applyFont="1" applyFill="1" applyBorder="1" applyAlignment="1" applyProtection="1">
      <alignment vertical="center"/>
      <protection locked="0"/>
    </xf>
    <xf numFmtId="164" fontId="6" fillId="35" borderId="11" xfId="58" applyNumberFormat="1" applyFont="1" applyFill="1" applyBorder="1" applyAlignment="1" applyProtection="1">
      <alignment/>
      <protection locked="0"/>
    </xf>
    <xf numFmtId="0" fontId="3" fillId="37" borderId="11" xfId="0" applyFont="1" applyFill="1" applyBorder="1" applyAlignment="1">
      <alignment horizontal="center"/>
    </xf>
    <xf numFmtId="164" fontId="2" fillId="0" borderId="10" xfId="58" applyNumberFormat="1" applyFont="1" applyFill="1" applyBorder="1" applyAlignment="1" applyProtection="1">
      <alignment/>
      <protection locked="0"/>
    </xf>
    <xf numFmtId="164" fontId="2" fillId="0" borderId="12" xfId="58" applyNumberFormat="1" applyFont="1" applyFill="1" applyBorder="1" applyAlignment="1" applyProtection="1">
      <alignment/>
      <protection locked="0"/>
    </xf>
    <xf numFmtId="164" fontId="2" fillId="0" borderId="13" xfId="58" applyNumberFormat="1" applyFont="1" applyFill="1" applyBorder="1" applyAlignment="1" applyProtection="1">
      <alignment/>
      <protection locked="0"/>
    </xf>
    <xf numFmtId="164" fontId="2" fillId="0" borderId="10" xfId="58" applyNumberFormat="1" applyFont="1" applyFill="1" applyBorder="1" applyAlignment="1" applyProtection="1">
      <alignment horizontal="right"/>
      <protection locked="0"/>
    </xf>
    <xf numFmtId="164" fontId="2" fillId="0" borderId="12" xfId="58" applyNumberFormat="1" applyFont="1" applyFill="1" applyBorder="1" applyAlignment="1" applyProtection="1">
      <alignment horizontal="right"/>
      <protection locked="0"/>
    </xf>
    <xf numFmtId="164" fontId="2" fillId="0" borderId="13" xfId="58" applyNumberFormat="1" applyFont="1" applyFill="1" applyBorder="1" applyAlignment="1" applyProtection="1">
      <alignment horizontal="right"/>
      <protection locked="0"/>
    </xf>
    <xf numFmtId="164" fontId="6" fillId="37" borderId="10" xfId="58" applyNumberFormat="1" applyFont="1" applyFill="1" applyBorder="1" applyAlignment="1" applyProtection="1">
      <alignment vertical="center"/>
      <protection locked="0"/>
    </xf>
    <xf numFmtId="164" fontId="6" fillId="37" borderId="12" xfId="58" applyNumberFormat="1" applyFont="1" applyFill="1" applyBorder="1" applyAlignment="1" applyProtection="1">
      <alignment vertical="center"/>
      <protection locked="0"/>
    </xf>
    <xf numFmtId="164" fontId="6" fillId="37" borderId="13" xfId="58" applyNumberFormat="1" applyFont="1" applyFill="1" applyBorder="1" applyAlignment="1" applyProtection="1">
      <alignment vertical="center"/>
      <protection locked="0"/>
    </xf>
    <xf numFmtId="164" fontId="6" fillId="35" borderId="10" xfId="58" applyNumberFormat="1" applyFont="1" applyFill="1" applyBorder="1" applyAlignment="1" applyProtection="1">
      <alignment/>
      <protection locked="0"/>
    </xf>
    <xf numFmtId="164" fontId="6" fillId="35" borderId="12" xfId="58" applyNumberFormat="1" applyFont="1" applyFill="1" applyBorder="1" applyAlignment="1" applyProtection="1">
      <alignment/>
      <protection locked="0"/>
    </xf>
    <xf numFmtId="164" fontId="6" fillId="35" borderId="13" xfId="58" applyNumberFormat="1" applyFont="1" applyFill="1" applyBorder="1" applyAlignment="1" applyProtection="1">
      <alignment/>
      <protection locked="0"/>
    </xf>
    <xf numFmtId="0" fontId="6" fillId="37" borderId="10" xfId="0" applyFont="1" applyFill="1" applyBorder="1" applyAlignment="1">
      <alignment horizontal="left" vertical="center" indent="1"/>
    </xf>
    <xf numFmtId="0" fontId="6" fillId="37" borderId="12" xfId="0" applyFont="1" applyFill="1" applyBorder="1" applyAlignment="1">
      <alignment horizontal="left" vertical="center" indent="1"/>
    </xf>
    <xf numFmtId="0" fontId="6" fillId="37" borderId="13" xfId="0" applyFont="1" applyFill="1" applyBorder="1" applyAlignment="1">
      <alignment horizontal="left" vertical="center" indent="1"/>
    </xf>
    <xf numFmtId="0" fontId="2" fillId="37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indent="3"/>
    </xf>
    <xf numFmtId="0" fontId="2" fillId="34" borderId="12" xfId="0" applyFont="1" applyFill="1" applyBorder="1" applyAlignment="1">
      <alignment horizontal="left" indent="3"/>
    </xf>
    <xf numFmtId="0" fontId="2" fillId="34" borderId="13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indent="2"/>
    </xf>
    <xf numFmtId="0" fontId="3" fillId="37" borderId="1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indent="1"/>
    </xf>
    <xf numFmtId="0" fontId="2" fillId="34" borderId="10" xfId="0" applyFont="1" applyFill="1" applyBorder="1" applyAlignment="1">
      <alignment horizontal="left" indent="2"/>
    </xf>
    <xf numFmtId="0" fontId="2" fillId="34" borderId="12" xfId="0" applyFont="1" applyFill="1" applyBorder="1" applyAlignment="1">
      <alignment horizontal="left" indent="2"/>
    </xf>
    <xf numFmtId="0" fontId="2" fillId="34" borderId="13" xfId="0" applyFont="1" applyFill="1" applyBorder="1" applyAlignment="1">
      <alignment horizontal="left" indent="2"/>
    </xf>
    <xf numFmtId="0" fontId="6" fillId="39" borderId="11" xfId="0" applyFont="1" applyFill="1" applyBorder="1" applyAlignment="1">
      <alignment horizontal="left" indent="2"/>
    </xf>
    <xf numFmtId="0" fontId="2" fillId="34" borderId="11" xfId="0" applyFont="1" applyFill="1" applyBorder="1" applyAlignment="1">
      <alignment horizontal="left" indent="3"/>
    </xf>
    <xf numFmtId="0" fontId="5" fillId="40" borderId="10" xfId="0" applyFont="1" applyFill="1" applyBorder="1" applyAlignment="1">
      <alignment horizontal="left" vertical="center" indent="1"/>
    </xf>
    <xf numFmtId="0" fontId="5" fillId="40" borderId="12" xfId="0" applyFont="1" applyFill="1" applyBorder="1" applyAlignment="1">
      <alignment horizontal="left" vertical="center" indent="1"/>
    </xf>
    <xf numFmtId="0" fontId="5" fillId="40" borderId="13" xfId="0" applyFont="1" applyFill="1" applyBorder="1" applyAlignment="1">
      <alignment horizontal="left" vertical="center" indent="1"/>
    </xf>
    <xf numFmtId="0" fontId="3" fillId="37" borderId="10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1" fontId="2" fillId="0" borderId="11" xfId="58" applyNumberFormat="1" applyFont="1" applyFill="1" applyBorder="1" applyAlignment="1" applyProtection="1">
      <alignment horizontal="right"/>
      <protection locked="0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71" fontId="2" fillId="0" borderId="11" xfId="58" applyNumberFormat="1" applyFont="1" applyFill="1" applyBorder="1" applyAlignment="1" applyProtection="1">
      <alignment/>
      <protection locked="0"/>
    </xf>
    <xf numFmtId="164" fontId="3" fillId="37" borderId="11" xfId="58" applyNumberFormat="1" applyFont="1" applyFill="1" applyBorder="1" applyAlignment="1" applyProtection="1">
      <alignment horizontal="center" vertical="center"/>
      <protection locked="0"/>
    </xf>
    <xf numFmtId="164" fontId="3" fillId="37" borderId="11" xfId="58" applyNumberFormat="1" applyFont="1" applyFill="1" applyBorder="1" applyAlignment="1" applyProtection="1">
      <alignment vertical="center"/>
      <protection locked="0"/>
    </xf>
    <xf numFmtId="164" fontId="6" fillId="36" borderId="12" xfId="58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4" fontId="6" fillId="35" borderId="15" xfId="58" applyNumberFormat="1" applyFont="1" applyFill="1" applyBorder="1" applyAlignment="1" applyProtection="1">
      <alignment/>
      <protection locked="0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indent="3"/>
    </xf>
    <xf numFmtId="0" fontId="2" fillId="35" borderId="15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indent="2"/>
    </xf>
    <xf numFmtId="0" fontId="0" fillId="35" borderId="12" xfId="0" applyFill="1" applyBorder="1" applyAlignment="1">
      <alignment horizontal="left" indent="2"/>
    </xf>
    <xf numFmtId="0" fontId="2" fillId="34" borderId="10" xfId="0" applyFont="1" applyFill="1" applyBorder="1" applyAlignment="1" quotePrefix="1">
      <alignment horizontal="left" indent="5"/>
    </xf>
    <xf numFmtId="0" fontId="0" fillId="0" borderId="12" xfId="0" applyBorder="1" applyAlignment="1">
      <alignment horizontal="left" indent="5"/>
    </xf>
    <xf numFmtId="0" fontId="2" fillId="34" borderId="10" xfId="0" applyFont="1" applyFill="1" applyBorder="1" applyAlignment="1" quotePrefix="1">
      <alignment horizontal="left" indent="3"/>
    </xf>
    <xf numFmtId="0" fontId="4" fillId="35" borderId="10" xfId="0" applyFont="1" applyFill="1" applyBorder="1" applyAlignment="1">
      <alignment horizontal="left" indent="4"/>
    </xf>
    <xf numFmtId="0" fontId="14" fillId="35" borderId="12" xfId="0" applyFont="1" applyFill="1" applyBorder="1" applyAlignment="1">
      <alignment horizontal="left" indent="4"/>
    </xf>
    <xf numFmtId="0" fontId="3" fillId="37" borderId="10" xfId="0" applyFont="1" applyFill="1" applyBorder="1" applyAlignment="1">
      <alignment horizontal="left" vertical="center" indent="2"/>
    </xf>
    <xf numFmtId="0" fontId="15" fillId="37" borderId="12" xfId="0" applyFont="1" applyFill="1" applyBorder="1" applyAlignment="1">
      <alignment horizontal="left" vertical="center" indent="2"/>
    </xf>
    <xf numFmtId="0" fontId="12" fillId="36" borderId="10" xfId="0" applyFont="1" applyFill="1" applyBorder="1" applyAlignment="1">
      <alignment horizontal="left" indent="1"/>
    </xf>
    <xf numFmtId="0" fontId="13" fillId="36" borderId="12" xfId="0" applyFont="1" applyFill="1" applyBorder="1" applyAlignment="1">
      <alignment horizontal="left" indent="1"/>
    </xf>
    <xf numFmtId="0" fontId="6" fillId="35" borderId="11" xfId="0" applyFont="1" applyFill="1" applyBorder="1" applyAlignment="1">
      <alignment horizontal="left" indent="2"/>
    </xf>
    <xf numFmtId="0" fontId="0" fillId="35" borderId="11" xfId="0" applyFill="1" applyBorder="1" applyAlignment="1">
      <alignment horizontal="left" indent="2"/>
    </xf>
    <xf numFmtId="0" fontId="3" fillId="37" borderId="1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64" fontId="18" fillId="33" borderId="19" xfId="58" applyNumberFormat="1" applyFont="1" applyFill="1" applyBorder="1" applyAlignment="1" applyProtection="1">
      <alignment horizontal="center" wrapText="1"/>
      <protection locked="0"/>
    </xf>
    <xf numFmtId="164" fontId="2" fillId="34" borderId="11" xfId="58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>
      <alignment horizontal="left" wrapText="1" indent="2"/>
    </xf>
    <xf numFmtId="0" fontId="6" fillId="35" borderId="12" xfId="0" applyFont="1" applyFill="1" applyBorder="1" applyAlignment="1">
      <alignment horizontal="left" wrapText="1" indent="2"/>
    </xf>
    <xf numFmtId="0" fontId="6" fillId="35" borderId="13" xfId="0" applyFont="1" applyFill="1" applyBorder="1" applyAlignment="1">
      <alignment horizontal="left" wrapText="1" indent="2"/>
    </xf>
    <xf numFmtId="0" fontId="2" fillId="34" borderId="11" xfId="0" applyFont="1" applyFill="1" applyBorder="1" applyAlignment="1">
      <alignment horizontal="left" wrapText="1" indent="3"/>
    </xf>
    <xf numFmtId="0" fontId="3" fillId="37" borderId="2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wrapText="1" indent="2"/>
    </xf>
    <xf numFmtId="0" fontId="2" fillId="34" borderId="11" xfId="0" applyFont="1" applyFill="1" applyBorder="1" applyAlignment="1">
      <alignment horizontal="left" wrapText="1" indent="2"/>
    </xf>
    <xf numFmtId="0" fontId="2" fillId="34" borderId="11" xfId="0" applyFont="1" applyFill="1" applyBorder="1" applyAlignment="1">
      <alignment horizontal="center"/>
    </xf>
    <xf numFmtId="164" fontId="2" fillId="33" borderId="19" xfId="58" applyNumberFormat="1" applyFont="1" applyFill="1" applyBorder="1" applyAlignment="1" applyProtection="1">
      <alignment horizontal="center" wrapText="1"/>
      <protection locked="0"/>
    </xf>
    <xf numFmtId="0" fontId="6" fillId="35" borderId="11" xfId="0" applyFont="1" applyFill="1" applyBorder="1" applyAlignment="1">
      <alignment horizontal="left" wrapText="1" indent="2"/>
    </xf>
    <xf numFmtId="0" fontId="5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wrapText="1" indent="2"/>
    </xf>
    <xf numFmtId="0" fontId="2" fillId="34" borderId="12" xfId="0" applyFont="1" applyFill="1" applyBorder="1" applyAlignment="1">
      <alignment horizontal="left" wrapText="1" indent="2"/>
    </xf>
    <xf numFmtId="0" fontId="2" fillId="34" borderId="13" xfId="0" applyFont="1" applyFill="1" applyBorder="1" applyAlignment="1">
      <alignment horizontal="left" wrapText="1" indent="2"/>
    </xf>
    <xf numFmtId="164" fontId="2" fillId="34" borderId="10" xfId="58" applyNumberFormat="1" applyFont="1" applyFill="1" applyBorder="1" applyAlignment="1" applyProtection="1">
      <alignment/>
      <protection locked="0"/>
    </xf>
    <xf numFmtId="164" fontId="2" fillId="34" borderId="12" xfId="58" applyNumberFormat="1" applyFont="1" applyFill="1" applyBorder="1" applyAlignment="1" applyProtection="1">
      <alignment/>
      <protection locked="0"/>
    </xf>
    <xf numFmtId="164" fontId="2" fillId="34" borderId="13" xfId="58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horizontal="left" wrapText="1" indent="3"/>
    </xf>
    <xf numFmtId="0" fontId="2" fillId="34" borderId="12" xfId="0" applyFont="1" applyFill="1" applyBorder="1" applyAlignment="1">
      <alignment horizontal="left" wrapText="1" indent="3"/>
    </xf>
    <xf numFmtId="0" fontId="2" fillId="34" borderId="13" xfId="0" applyFont="1" applyFill="1" applyBorder="1" applyAlignment="1">
      <alignment horizontal="left" wrapText="1" indent="3"/>
    </xf>
    <xf numFmtId="0" fontId="12" fillId="36" borderId="10" xfId="0" applyFont="1" applyFill="1" applyBorder="1" applyAlignment="1">
      <alignment horizontal="left" wrapText="1" indent="1"/>
    </xf>
    <xf numFmtId="0" fontId="12" fillId="36" borderId="12" xfId="0" applyFont="1" applyFill="1" applyBorder="1" applyAlignment="1">
      <alignment horizontal="left" wrapText="1" indent="1"/>
    </xf>
    <xf numFmtId="0" fontId="12" fillId="36" borderId="13" xfId="0" applyFont="1" applyFill="1" applyBorder="1" applyAlignment="1">
      <alignment horizontal="left" wrapText="1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7" borderId="16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indent="1"/>
    </xf>
    <xf numFmtId="0" fontId="6" fillId="40" borderId="10" xfId="0" applyFont="1" applyFill="1" applyBorder="1" applyAlignment="1">
      <alignment horizontal="left" indent="1"/>
    </xf>
    <xf numFmtId="0" fontId="6" fillId="40" borderId="12" xfId="0" applyFont="1" applyFill="1" applyBorder="1" applyAlignment="1">
      <alignment horizontal="left" indent="1"/>
    </xf>
    <xf numFmtId="0" fontId="6" fillId="40" borderId="13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ADEM$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ADEM$" xfId="56"/>
    <cellStyle name="normální_laroux" xfId="57"/>
    <cellStyle name="Normalny_Pakiet informacyjny 2.2" xfId="58"/>
    <cellStyle name="Obliczenia" xfId="59"/>
    <cellStyle name="Followed Hyperlink" xfId="60"/>
    <cellStyle name="Percent" xfId="61"/>
    <cellStyle name="Styl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ELNER\WWW\test\Arkusz%20konsolidacyjny%202005-09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sprawdzenia"/>
      <sheetName val="Bilans &amp; RZiS"/>
      <sheetName val="Obliczenia"/>
      <sheetName val="Kapitały grupy"/>
      <sheetName val="CF"/>
      <sheetName val="CF zysk brutto"/>
      <sheetName val="Udzialy i akcje"/>
      <sheetName val="ZZwKW"/>
    </sheetNames>
    <sheetDataSet>
      <sheetData sheetId="1">
        <row r="110">
          <cell r="AS110">
            <v>8181.294988841965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41"/>
  <sheetViews>
    <sheetView showGridLines="0" tabSelected="1" zoomScale="96" zoomScaleNormal="96" zoomScalePageLayoutView="0" workbookViewId="0" topLeftCell="A1">
      <selection activeCell="BF53" sqref="BF53:BK53"/>
    </sheetView>
  </sheetViews>
  <sheetFormatPr defaultColWidth="9.140625" defaultRowHeight="11.25" customHeight="1"/>
  <cols>
    <col min="1" max="1" width="1.7109375" style="2" customWidth="1"/>
    <col min="2" max="41" width="2.140625" style="2" customWidth="1"/>
    <col min="42" max="45" width="2.140625" style="2" hidden="1" customWidth="1"/>
    <col min="46" max="50" width="2.140625" style="2" customWidth="1"/>
    <col min="51" max="51" width="0.9921875" style="2" customWidth="1"/>
    <col min="52" max="56" width="2.140625" style="2" customWidth="1"/>
    <col min="57" max="57" width="0.9921875" style="2" customWidth="1"/>
    <col min="58" max="62" width="2.140625" style="2" customWidth="1"/>
    <col min="63" max="63" width="0.85546875" style="2" customWidth="1"/>
    <col min="64" max="68" width="2.140625" style="2" customWidth="1"/>
    <col min="69" max="69" width="0.85546875" style="2" customWidth="1"/>
    <col min="70" max="106" width="2.140625" style="2" customWidth="1"/>
    <col min="107" max="16384" width="9.140625" style="2" customWidth="1"/>
  </cols>
  <sheetData>
    <row r="1" spans="1:10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="1" customFormat="1" ht="20.25">
      <c r="B2" s="34" t="s">
        <v>174</v>
      </c>
    </row>
    <row r="3" s="1" customFormat="1" ht="18">
      <c r="B3" s="35"/>
    </row>
    <row r="4" s="1" customFormat="1" ht="18">
      <c r="B4" s="35" t="s">
        <v>176</v>
      </c>
    </row>
    <row r="5" s="1" customFormat="1" ht="18">
      <c r="B5" s="35" t="s">
        <v>199</v>
      </c>
    </row>
    <row r="6" s="1" customFormat="1" ht="15.75">
      <c r="B6" s="36" t="s">
        <v>175</v>
      </c>
    </row>
    <row r="7" s="1" customFormat="1" ht="15.75">
      <c r="B7" s="36"/>
    </row>
    <row r="8" s="1" customFormat="1" ht="15.75">
      <c r="B8" s="36"/>
    </row>
    <row r="9" spans="1:106" ht="18" customHeight="1">
      <c r="A9" s="1"/>
      <c r="B9" s="84" t="s">
        <v>167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6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" customHeight="1">
      <c r="A10" s="1"/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 t="s">
        <v>1</v>
      </c>
      <c r="AQ10" s="72"/>
      <c r="AR10" s="72"/>
      <c r="AS10" s="72"/>
      <c r="AT10" s="42" t="s">
        <v>87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4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2" customHeight="1">
      <c r="A11" s="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49" t="s">
        <v>185</v>
      </c>
      <c r="AU11" s="49"/>
      <c r="AV11" s="49"/>
      <c r="AW11" s="49"/>
      <c r="AX11" s="49"/>
      <c r="AY11" s="49"/>
      <c r="AZ11" s="49" t="s">
        <v>183</v>
      </c>
      <c r="BA11" s="49"/>
      <c r="BB11" s="49"/>
      <c r="BC11" s="49"/>
      <c r="BD11" s="49"/>
      <c r="BE11" s="49"/>
      <c r="BF11" s="42" t="s">
        <v>184</v>
      </c>
      <c r="BG11" s="43"/>
      <c r="BH11" s="43"/>
      <c r="BI11" s="43"/>
      <c r="BJ11" s="43"/>
      <c r="BK11" s="44"/>
      <c r="BL11" s="49" t="s">
        <v>182</v>
      </c>
      <c r="BM11" s="49"/>
      <c r="BN11" s="49"/>
      <c r="BO11" s="49"/>
      <c r="BP11" s="49"/>
      <c r="BQ11" s="49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" customHeight="1">
      <c r="A12" s="1"/>
      <c r="B12" s="78" t="s">
        <v>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4"/>
      <c r="AQ12" s="75"/>
      <c r="AR12" s="75"/>
      <c r="AS12" s="76"/>
      <c r="AT12" s="48">
        <f>SUM(AT13:AY20)</f>
        <v>93528.7540821711</v>
      </c>
      <c r="AU12" s="48"/>
      <c r="AV12" s="48"/>
      <c r="AW12" s="48"/>
      <c r="AX12" s="48"/>
      <c r="AY12" s="48"/>
      <c r="AZ12" s="48">
        <f>SUM(AZ13:BE20)</f>
        <v>84897</v>
      </c>
      <c r="BA12" s="48"/>
      <c r="BB12" s="48"/>
      <c r="BC12" s="48"/>
      <c r="BD12" s="48"/>
      <c r="BE12" s="48"/>
      <c r="BF12" s="59">
        <f>SUM(BF13:BK20)</f>
        <v>77359</v>
      </c>
      <c r="BG12" s="60"/>
      <c r="BH12" s="60"/>
      <c r="BI12" s="60"/>
      <c r="BJ12" s="60"/>
      <c r="BK12" s="61"/>
      <c r="BL12" s="48">
        <f>SUM(BL13:BQ20)</f>
        <v>50548</v>
      </c>
      <c r="BM12" s="48"/>
      <c r="BN12" s="48"/>
      <c r="BO12" s="48"/>
      <c r="BP12" s="48"/>
      <c r="BQ12" s="48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2" customHeight="1">
      <c r="A13" s="1"/>
      <c r="B13" s="71" t="s">
        <v>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69"/>
      <c r="AQ13" s="69"/>
      <c r="AR13" s="69"/>
      <c r="AS13" s="69"/>
      <c r="AT13" s="45">
        <v>3455.7389794891233</v>
      </c>
      <c r="AU13" s="45"/>
      <c r="AV13" s="45"/>
      <c r="AW13" s="45"/>
      <c r="AX13" s="45"/>
      <c r="AY13" s="45"/>
      <c r="AZ13" s="45">
        <v>3777</v>
      </c>
      <c r="BA13" s="45"/>
      <c r="BB13" s="45"/>
      <c r="BC13" s="45"/>
      <c r="BD13" s="45"/>
      <c r="BE13" s="45"/>
      <c r="BF13" s="50">
        <v>3700</v>
      </c>
      <c r="BG13" s="51"/>
      <c r="BH13" s="51"/>
      <c r="BI13" s="51"/>
      <c r="BJ13" s="51"/>
      <c r="BK13" s="52"/>
      <c r="BL13" s="45">
        <v>1922</v>
      </c>
      <c r="BM13" s="45"/>
      <c r="BN13" s="45"/>
      <c r="BO13" s="45"/>
      <c r="BP13" s="45"/>
      <c r="BQ13" s="45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" customHeight="1">
      <c r="A14" s="1"/>
      <c r="B14" s="71" t="s">
        <v>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69"/>
      <c r="AQ14" s="69"/>
      <c r="AR14" s="69"/>
      <c r="AS14" s="69"/>
      <c r="AT14" s="45">
        <v>87146.91498268198</v>
      </c>
      <c r="AU14" s="45"/>
      <c r="AV14" s="45"/>
      <c r="AW14" s="45"/>
      <c r="AX14" s="45"/>
      <c r="AY14" s="45"/>
      <c r="AZ14" s="45">
        <v>79853</v>
      </c>
      <c r="BA14" s="45"/>
      <c r="BB14" s="45"/>
      <c r="BC14" s="45"/>
      <c r="BD14" s="45"/>
      <c r="BE14" s="45"/>
      <c r="BF14" s="50">
        <v>71689</v>
      </c>
      <c r="BG14" s="51"/>
      <c r="BH14" s="51"/>
      <c r="BI14" s="51"/>
      <c r="BJ14" s="51"/>
      <c r="BK14" s="52"/>
      <c r="BL14" s="45">
        <v>45012</v>
      </c>
      <c r="BM14" s="45"/>
      <c r="BN14" s="45"/>
      <c r="BO14" s="45"/>
      <c r="BP14" s="45"/>
      <c r="BQ14" s="45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2" customHeight="1">
      <c r="A15" s="1"/>
      <c r="B15" s="71" t="s">
        <v>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69"/>
      <c r="AQ15" s="69"/>
      <c r="AR15" s="69"/>
      <c r="AS15" s="69"/>
      <c r="AT15" s="45">
        <v>98.179</v>
      </c>
      <c r="AU15" s="45"/>
      <c r="AV15" s="45"/>
      <c r="AW15" s="45"/>
      <c r="AX15" s="45"/>
      <c r="AY15" s="45"/>
      <c r="AZ15" s="45">
        <v>98</v>
      </c>
      <c r="BA15" s="45"/>
      <c r="BB15" s="45"/>
      <c r="BC15" s="45"/>
      <c r="BD15" s="45"/>
      <c r="BE15" s="45"/>
      <c r="BF15" s="50">
        <v>98</v>
      </c>
      <c r="BG15" s="51"/>
      <c r="BH15" s="51"/>
      <c r="BI15" s="51"/>
      <c r="BJ15" s="51"/>
      <c r="BK15" s="52"/>
      <c r="BL15" s="45">
        <v>98</v>
      </c>
      <c r="BM15" s="45"/>
      <c r="BN15" s="45"/>
      <c r="BO15" s="45"/>
      <c r="BP15" s="45"/>
      <c r="BQ15" s="45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" customHeight="1">
      <c r="A16" s="1"/>
      <c r="B16" s="71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69"/>
      <c r="AQ16" s="69"/>
      <c r="AR16" s="69"/>
      <c r="AS16" s="69"/>
      <c r="AT16" s="50">
        <v>0</v>
      </c>
      <c r="AU16" s="51"/>
      <c r="AV16" s="51"/>
      <c r="AW16" s="51"/>
      <c r="AX16" s="51"/>
      <c r="AY16" s="52"/>
      <c r="AZ16" s="45">
        <v>0</v>
      </c>
      <c r="BA16" s="45"/>
      <c r="BB16" s="45"/>
      <c r="BC16" s="45"/>
      <c r="BD16" s="45"/>
      <c r="BE16" s="45"/>
      <c r="BF16" s="50">
        <v>0</v>
      </c>
      <c r="BG16" s="51"/>
      <c r="BH16" s="51"/>
      <c r="BI16" s="51"/>
      <c r="BJ16" s="51"/>
      <c r="BK16" s="52"/>
      <c r="BL16" s="45">
        <v>0</v>
      </c>
      <c r="BM16" s="45"/>
      <c r="BN16" s="45"/>
      <c r="BO16" s="45"/>
      <c r="BP16" s="45"/>
      <c r="BQ16" s="45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ht="12" customHeight="1">
      <c r="A17" s="1"/>
      <c r="B17" s="71" t="s">
        <v>34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69"/>
      <c r="AQ17" s="69"/>
      <c r="AR17" s="69"/>
      <c r="AS17" s="69"/>
      <c r="AT17" s="45">
        <v>1781.5658400000098</v>
      </c>
      <c r="AU17" s="45"/>
      <c r="AV17" s="45"/>
      <c r="AW17" s="45"/>
      <c r="AX17" s="45"/>
      <c r="AY17" s="45"/>
      <c r="AZ17" s="45">
        <v>9</v>
      </c>
      <c r="BA17" s="45"/>
      <c r="BB17" s="45"/>
      <c r="BC17" s="45"/>
      <c r="BD17" s="45"/>
      <c r="BE17" s="45"/>
      <c r="BF17" s="50">
        <v>468</v>
      </c>
      <c r="BG17" s="51"/>
      <c r="BH17" s="51"/>
      <c r="BI17" s="51"/>
      <c r="BJ17" s="51"/>
      <c r="BK17" s="52"/>
      <c r="BL17" s="45">
        <v>1612</v>
      </c>
      <c r="BM17" s="45"/>
      <c r="BN17" s="45"/>
      <c r="BO17" s="45"/>
      <c r="BP17" s="45"/>
      <c r="BQ17" s="45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" customHeight="1">
      <c r="A18" s="1"/>
      <c r="B18" s="71" t="s">
        <v>134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69"/>
      <c r="AQ18" s="69"/>
      <c r="AR18" s="69"/>
      <c r="AS18" s="69"/>
      <c r="AT18" s="45">
        <v>0</v>
      </c>
      <c r="AU18" s="45"/>
      <c r="AV18" s="45"/>
      <c r="AW18" s="45"/>
      <c r="AX18" s="45"/>
      <c r="AY18" s="45"/>
      <c r="AZ18" s="45">
        <v>0</v>
      </c>
      <c r="BA18" s="45"/>
      <c r="BB18" s="45"/>
      <c r="BC18" s="45"/>
      <c r="BD18" s="45"/>
      <c r="BE18" s="45"/>
      <c r="BF18" s="50">
        <v>0</v>
      </c>
      <c r="BG18" s="51"/>
      <c r="BH18" s="51"/>
      <c r="BI18" s="51"/>
      <c r="BJ18" s="51"/>
      <c r="BK18" s="52"/>
      <c r="BL18" s="45">
        <v>61</v>
      </c>
      <c r="BM18" s="45"/>
      <c r="BN18" s="45"/>
      <c r="BO18" s="45"/>
      <c r="BP18" s="45"/>
      <c r="BQ18" s="45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ht="12" customHeight="1">
      <c r="A19" s="1"/>
      <c r="B19" s="71" t="s">
        <v>142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69"/>
      <c r="AQ19" s="69"/>
      <c r="AR19" s="69"/>
      <c r="AS19" s="69"/>
      <c r="AT19" s="45">
        <v>9.9855</v>
      </c>
      <c r="AU19" s="45"/>
      <c r="AV19" s="45"/>
      <c r="AW19" s="45"/>
      <c r="AX19" s="45"/>
      <c r="AY19" s="45"/>
      <c r="AZ19" s="45">
        <v>11</v>
      </c>
      <c r="BA19" s="45"/>
      <c r="BB19" s="45"/>
      <c r="BC19" s="45"/>
      <c r="BD19" s="45"/>
      <c r="BE19" s="45"/>
      <c r="BF19" s="50">
        <v>14</v>
      </c>
      <c r="BG19" s="51"/>
      <c r="BH19" s="51"/>
      <c r="BI19" s="51"/>
      <c r="BJ19" s="51"/>
      <c r="BK19" s="52"/>
      <c r="BL19" s="45">
        <v>813</v>
      </c>
      <c r="BM19" s="45"/>
      <c r="BN19" s="45"/>
      <c r="BO19" s="45"/>
      <c r="BP19" s="45"/>
      <c r="BQ19" s="45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" customHeight="1">
      <c r="A20" s="1"/>
      <c r="B20" s="71" t="s">
        <v>35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69"/>
      <c r="AQ20" s="69"/>
      <c r="AR20" s="69"/>
      <c r="AS20" s="69"/>
      <c r="AT20" s="45">
        <v>1036.36978</v>
      </c>
      <c r="AU20" s="45"/>
      <c r="AV20" s="45"/>
      <c r="AW20" s="45"/>
      <c r="AX20" s="45"/>
      <c r="AY20" s="45"/>
      <c r="AZ20" s="45">
        <v>1149</v>
      </c>
      <c r="BA20" s="45"/>
      <c r="BB20" s="45"/>
      <c r="BC20" s="45"/>
      <c r="BD20" s="45"/>
      <c r="BE20" s="45"/>
      <c r="BF20" s="50">
        <v>1390</v>
      </c>
      <c r="BG20" s="51"/>
      <c r="BH20" s="51"/>
      <c r="BI20" s="51"/>
      <c r="BJ20" s="51"/>
      <c r="BK20" s="52"/>
      <c r="BL20" s="45">
        <v>1030</v>
      </c>
      <c r="BM20" s="45"/>
      <c r="BN20" s="45"/>
      <c r="BO20" s="45"/>
      <c r="BP20" s="45"/>
      <c r="BQ20" s="45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2" customHeight="1">
      <c r="A21" s="1"/>
      <c r="B21" s="78" t="s">
        <v>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7"/>
      <c r="AQ21" s="77"/>
      <c r="AR21" s="77"/>
      <c r="AS21" s="77"/>
      <c r="AT21" s="48">
        <f>SUM(AT22:AY30)</f>
        <v>152046.70558498078</v>
      </c>
      <c r="AU21" s="48"/>
      <c r="AV21" s="48"/>
      <c r="AW21" s="48"/>
      <c r="AX21" s="48"/>
      <c r="AY21" s="48"/>
      <c r="AZ21" s="48">
        <f>SUM(AZ22:BE30)</f>
        <v>145572</v>
      </c>
      <c r="BA21" s="48"/>
      <c r="BB21" s="48"/>
      <c r="BC21" s="48"/>
      <c r="BD21" s="48"/>
      <c r="BE21" s="48"/>
      <c r="BF21" s="59">
        <f>SUM(BF22:BK30)</f>
        <v>145367</v>
      </c>
      <c r="BG21" s="60"/>
      <c r="BH21" s="60"/>
      <c r="BI21" s="60"/>
      <c r="BJ21" s="60"/>
      <c r="BK21" s="61"/>
      <c r="BL21" s="48">
        <f>SUM(BL22:BQ30)</f>
        <v>88360.01487577701</v>
      </c>
      <c r="BM21" s="48"/>
      <c r="BN21" s="48"/>
      <c r="BO21" s="48"/>
      <c r="BP21" s="48"/>
      <c r="BQ21" s="4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" customHeight="1">
      <c r="A22" s="1"/>
      <c r="B22" s="71" t="s">
        <v>36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69"/>
      <c r="AQ22" s="69"/>
      <c r="AR22" s="69"/>
      <c r="AS22" s="69"/>
      <c r="AT22" s="45">
        <v>80002.18309316224</v>
      </c>
      <c r="AU22" s="45"/>
      <c r="AV22" s="45"/>
      <c r="AW22" s="45"/>
      <c r="AX22" s="45"/>
      <c r="AY22" s="45"/>
      <c r="AZ22" s="45">
        <v>74596</v>
      </c>
      <c r="BA22" s="45"/>
      <c r="BB22" s="45"/>
      <c r="BC22" s="45"/>
      <c r="BD22" s="45"/>
      <c r="BE22" s="45"/>
      <c r="BF22" s="50">
        <v>59614</v>
      </c>
      <c r="BG22" s="51"/>
      <c r="BH22" s="51"/>
      <c r="BI22" s="51"/>
      <c r="BJ22" s="51"/>
      <c r="BK22" s="52"/>
      <c r="BL22" s="50">
        <v>50270.014875777</v>
      </c>
      <c r="BM22" s="51"/>
      <c r="BN22" s="51"/>
      <c r="BO22" s="51"/>
      <c r="BP22" s="51"/>
      <c r="BQ22" s="52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2" customHeight="1">
      <c r="A23" s="1"/>
      <c r="B23" s="71" t="s">
        <v>37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69"/>
      <c r="AQ23" s="69"/>
      <c r="AR23" s="69"/>
      <c r="AS23" s="69"/>
      <c r="AT23" s="45">
        <v>54783.82629394207</v>
      </c>
      <c r="AU23" s="45"/>
      <c r="AV23" s="45"/>
      <c r="AW23" s="45"/>
      <c r="AX23" s="45"/>
      <c r="AY23" s="45"/>
      <c r="AZ23" s="45">
        <v>46043</v>
      </c>
      <c r="BA23" s="45"/>
      <c r="BB23" s="45"/>
      <c r="BC23" s="45"/>
      <c r="BD23" s="45"/>
      <c r="BE23" s="45"/>
      <c r="BF23" s="50">
        <v>32745</v>
      </c>
      <c r="BG23" s="51"/>
      <c r="BH23" s="51"/>
      <c r="BI23" s="51"/>
      <c r="BJ23" s="51"/>
      <c r="BK23" s="52"/>
      <c r="BL23" s="50">
        <v>33167</v>
      </c>
      <c r="BM23" s="51"/>
      <c r="BN23" s="51"/>
      <c r="BO23" s="51"/>
      <c r="BP23" s="51"/>
      <c r="BQ23" s="52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" customHeight="1">
      <c r="A24" s="1"/>
      <c r="B24" s="79" t="s">
        <v>38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1"/>
      <c r="AP24" s="69"/>
      <c r="AQ24" s="69"/>
      <c r="AR24" s="69"/>
      <c r="AS24" s="69"/>
      <c r="AT24" s="45">
        <v>66.862</v>
      </c>
      <c r="AU24" s="45"/>
      <c r="AV24" s="45"/>
      <c r="AW24" s="45"/>
      <c r="AX24" s="45"/>
      <c r="AY24" s="45"/>
      <c r="AZ24" s="45">
        <v>216</v>
      </c>
      <c r="BA24" s="45"/>
      <c r="BB24" s="45"/>
      <c r="BC24" s="45"/>
      <c r="BD24" s="45"/>
      <c r="BE24" s="45"/>
      <c r="BF24" s="50">
        <v>0</v>
      </c>
      <c r="BG24" s="51"/>
      <c r="BH24" s="51"/>
      <c r="BI24" s="51"/>
      <c r="BJ24" s="51"/>
      <c r="BK24" s="52"/>
      <c r="BL24" s="53" t="s">
        <v>161</v>
      </c>
      <c r="BM24" s="54"/>
      <c r="BN24" s="54"/>
      <c r="BO24" s="54"/>
      <c r="BP24" s="54"/>
      <c r="BQ24" s="55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2" customHeight="1">
      <c r="A25" s="1"/>
      <c r="B25" s="71" t="s">
        <v>39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69"/>
      <c r="AQ25" s="69"/>
      <c r="AR25" s="69"/>
      <c r="AS25" s="69"/>
      <c r="AT25" s="45">
        <v>4309.512255362</v>
      </c>
      <c r="AU25" s="45"/>
      <c r="AV25" s="45"/>
      <c r="AW25" s="45"/>
      <c r="AX25" s="45"/>
      <c r="AY25" s="45"/>
      <c r="AZ25" s="45">
        <v>6872</v>
      </c>
      <c r="BA25" s="45"/>
      <c r="BB25" s="45"/>
      <c r="BC25" s="45"/>
      <c r="BD25" s="45"/>
      <c r="BE25" s="45"/>
      <c r="BF25" s="50">
        <v>6109</v>
      </c>
      <c r="BG25" s="51"/>
      <c r="BH25" s="51"/>
      <c r="BI25" s="51"/>
      <c r="BJ25" s="51"/>
      <c r="BK25" s="52"/>
      <c r="BL25" s="50">
        <v>2477</v>
      </c>
      <c r="BM25" s="51"/>
      <c r="BN25" s="51"/>
      <c r="BO25" s="51"/>
      <c r="BP25" s="51"/>
      <c r="BQ25" s="52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2" customHeight="1">
      <c r="A26" s="1"/>
      <c r="B26" s="71" t="s">
        <v>40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69"/>
      <c r="AQ26" s="69"/>
      <c r="AR26" s="69"/>
      <c r="AS26" s="69"/>
      <c r="AT26" s="45">
        <v>1104.34798</v>
      </c>
      <c r="AU26" s="45"/>
      <c r="AV26" s="45"/>
      <c r="AW26" s="45"/>
      <c r="AX26" s="45"/>
      <c r="AY26" s="45"/>
      <c r="AZ26" s="45">
        <v>854</v>
      </c>
      <c r="BA26" s="45"/>
      <c r="BB26" s="45"/>
      <c r="BC26" s="45"/>
      <c r="BD26" s="45"/>
      <c r="BE26" s="45"/>
      <c r="BF26" s="50">
        <v>0</v>
      </c>
      <c r="BG26" s="51"/>
      <c r="BH26" s="51"/>
      <c r="BI26" s="51"/>
      <c r="BJ26" s="51"/>
      <c r="BK26" s="52"/>
      <c r="BL26" s="50">
        <v>0</v>
      </c>
      <c r="BM26" s="51"/>
      <c r="BN26" s="51"/>
      <c r="BO26" s="51"/>
      <c r="BP26" s="51"/>
      <c r="BQ26" s="52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12" customHeight="1">
      <c r="A27" s="1"/>
      <c r="B27" s="71" t="s">
        <v>41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9"/>
      <c r="AQ27" s="69"/>
      <c r="AR27" s="69"/>
      <c r="AS27" s="69"/>
      <c r="AT27" s="45">
        <v>0</v>
      </c>
      <c r="AU27" s="45"/>
      <c r="AV27" s="45"/>
      <c r="AW27" s="45"/>
      <c r="AX27" s="45"/>
      <c r="AY27" s="45"/>
      <c r="AZ27" s="45">
        <v>0</v>
      </c>
      <c r="BA27" s="45"/>
      <c r="BB27" s="45"/>
      <c r="BC27" s="45"/>
      <c r="BD27" s="45"/>
      <c r="BE27" s="45"/>
      <c r="BF27" s="50">
        <v>0</v>
      </c>
      <c r="BG27" s="51"/>
      <c r="BH27" s="51"/>
      <c r="BI27" s="51"/>
      <c r="BJ27" s="51"/>
      <c r="BK27" s="52"/>
      <c r="BL27" s="50">
        <v>0</v>
      </c>
      <c r="BM27" s="51"/>
      <c r="BN27" s="51"/>
      <c r="BO27" s="51"/>
      <c r="BP27" s="51"/>
      <c r="BQ27" s="52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" customHeight="1">
      <c r="A28" s="1"/>
      <c r="B28" s="71" t="s">
        <v>42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9"/>
      <c r="AQ28" s="69"/>
      <c r="AR28" s="69"/>
      <c r="AS28" s="69"/>
      <c r="AT28" s="45">
        <v>0</v>
      </c>
      <c r="AU28" s="45"/>
      <c r="AV28" s="45"/>
      <c r="AW28" s="45"/>
      <c r="AX28" s="45"/>
      <c r="AY28" s="45"/>
      <c r="AZ28" s="45">
        <v>0</v>
      </c>
      <c r="BA28" s="45"/>
      <c r="BB28" s="45"/>
      <c r="BC28" s="45"/>
      <c r="BD28" s="45"/>
      <c r="BE28" s="45"/>
      <c r="BF28" s="50">
        <v>22</v>
      </c>
      <c r="BG28" s="51"/>
      <c r="BH28" s="51"/>
      <c r="BI28" s="51"/>
      <c r="BJ28" s="51"/>
      <c r="BK28" s="52"/>
      <c r="BL28" s="50">
        <v>66</v>
      </c>
      <c r="BM28" s="51"/>
      <c r="BN28" s="51"/>
      <c r="BO28" s="51"/>
      <c r="BP28" s="51"/>
      <c r="BQ28" s="52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2" customHeight="1">
      <c r="A29" s="1"/>
      <c r="B29" s="71" t="s">
        <v>43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69"/>
      <c r="AQ29" s="69"/>
      <c r="AR29" s="69"/>
      <c r="AS29" s="69"/>
      <c r="AT29" s="45">
        <v>11088.48803077749</v>
      </c>
      <c r="AU29" s="45"/>
      <c r="AV29" s="45"/>
      <c r="AW29" s="45"/>
      <c r="AX29" s="45"/>
      <c r="AY29" s="45"/>
      <c r="AZ29" s="45">
        <v>16219</v>
      </c>
      <c r="BA29" s="45"/>
      <c r="BB29" s="45"/>
      <c r="BC29" s="45"/>
      <c r="BD29" s="45"/>
      <c r="BE29" s="45"/>
      <c r="BF29" s="50">
        <v>46263</v>
      </c>
      <c r="BG29" s="51"/>
      <c r="BH29" s="51"/>
      <c r="BI29" s="51"/>
      <c r="BJ29" s="51"/>
      <c r="BK29" s="52"/>
      <c r="BL29" s="50">
        <v>1740</v>
      </c>
      <c r="BM29" s="51"/>
      <c r="BN29" s="51"/>
      <c r="BO29" s="51"/>
      <c r="BP29" s="51"/>
      <c r="BQ29" s="52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" customHeight="1">
      <c r="A30" s="1"/>
      <c r="B30" s="71" t="s">
        <v>163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69"/>
      <c r="AQ30" s="69"/>
      <c r="AR30" s="69"/>
      <c r="AS30" s="69"/>
      <c r="AT30" s="45">
        <v>691.4859317370001</v>
      </c>
      <c r="AU30" s="45"/>
      <c r="AV30" s="45"/>
      <c r="AW30" s="45"/>
      <c r="AX30" s="45"/>
      <c r="AY30" s="45"/>
      <c r="AZ30" s="45">
        <v>772</v>
      </c>
      <c r="BA30" s="45"/>
      <c r="BB30" s="45"/>
      <c r="BC30" s="45"/>
      <c r="BD30" s="45"/>
      <c r="BE30" s="45"/>
      <c r="BF30" s="50">
        <v>614</v>
      </c>
      <c r="BG30" s="51"/>
      <c r="BH30" s="51"/>
      <c r="BI30" s="51"/>
      <c r="BJ30" s="51"/>
      <c r="BK30" s="52"/>
      <c r="BL30" s="50">
        <v>640</v>
      </c>
      <c r="BM30" s="51"/>
      <c r="BN30" s="51"/>
      <c r="BO30" s="51"/>
      <c r="BP30" s="51"/>
      <c r="BQ30" s="52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15" customHeight="1">
      <c r="A31" s="1"/>
      <c r="B31" s="62" t="s">
        <v>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/>
      <c r="AP31" s="65"/>
      <c r="AQ31" s="65"/>
      <c r="AR31" s="65"/>
      <c r="AS31" s="65"/>
      <c r="AT31" s="47">
        <f>SUM(AT12,AT21)</f>
        <v>245575.45966715188</v>
      </c>
      <c r="AU31" s="47"/>
      <c r="AV31" s="47"/>
      <c r="AW31" s="47"/>
      <c r="AX31" s="47"/>
      <c r="AY31" s="47"/>
      <c r="AZ31" s="47">
        <f>SUM(AZ12,AZ21)</f>
        <v>230469</v>
      </c>
      <c r="BA31" s="47"/>
      <c r="BB31" s="47"/>
      <c r="BC31" s="47"/>
      <c r="BD31" s="47"/>
      <c r="BE31" s="47"/>
      <c r="BF31" s="56">
        <f>SUM(BF12,BF21)</f>
        <v>222726</v>
      </c>
      <c r="BG31" s="57"/>
      <c r="BH31" s="57"/>
      <c r="BI31" s="57"/>
      <c r="BJ31" s="57"/>
      <c r="BK31" s="58"/>
      <c r="BL31" s="47">
        <f>SUM(BL12,BL21)</f>
        <v>138908.014875777</v>
      </c>
      <c r="BM31" s="47"/>
      <c r="BN31" s="47"/>
      <c r="BO31" s="47"/>
      <c r="BP31" s="47"/>
      <c r="BQ31" s="47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12" customHeight="1">
      <c r="A33" s="1"/>
      <c r="B33" s="73" t="s">
        <v>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 t="s">
        <v>1</v>
      </c>
      <c r="AQ33" s="73"/>
      <c r="AR33" s="73"/>
      <c r="AS33" s="73"/>
      <c r="AT33" s="42" t="s">
        <v>87</v>
      </c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4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" customHeight="1">
      <c r="A34" s="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49" t="s">
        <v>185</v>
      </c>
      <c r="AU34" s="49"/>
      <c r="AV34" s="49"/>
      <c r="AW34" s="49"/>
      <c r="AX34" s="49"/>
      <c r="AY34" s="49"/>
      <c r="AZ34" s="49" t="s">
        <v>183</v>
      </c>
      <c r="BA34" s="49"/>
      <c r="BB34" s="49"/>
      <c r="BC34" s="49"/>
      <c r="BD34" s="49"/>
      <c r="BE34" s="49"/>
      <c r="BF34" s="42" t="s">
        <v>184</v>
      </c>
      <c r="BG34" s="43"/>
      <c r="BH34" s="43"/>
      <c r="BI34" s="43"/>
      <c r="BJ34" s="43"/>
      <c r="BK34" s="44"/>
      <c r="BL34" s="49" t="s">
        <v>182</v>
      </c>
      <c r="BM34" s="49"/>
      <c r="BN34" s="49"/>
      <c r="BO34" s="49"/>
      <c r="BP34" s="49"/>
      <c r="BQ34" s="49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12" customHeight="1">
      <c r="A35" s="1"/>
      <c r="B35" s="78" t="s">
        <v>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4"/>
      <c r="AQ35" s="75"/>
      <c r="AR35" s="75"/>
      <c r="AS35" s="76"/>
      <c r="AT35" s="48">
        <f>SUM(AT36,AT46)</f>
        <v>179656.86279962823</v>
      </c>
      <c r="AU35" s="48"/>
      <c r="AV35" s="48"/>
      <c r="AW35" s="48"/>
      <c r="AX35" s="48"/>
      <c r="AY35" s="48"/>
      <c r="AZ35" s="48">
        <f>SUM(AZ36,AZ46)</f>
        <v>167980</v>
      </c>
      <c r="BA35" s="48"/>
      <c r="BB35" s="48"/>
      <c r="BC35" s="48"/>
      <c r="BD35" s="48"/>
      <c r="BE35" s="48"/>
      <c r="BF35" s="48">
        <f>SUM(BF36,BF46)</f>
        <v>160470</v>
      </c>
      <c r="BG35" s="48"/>
      <c r="BH35" s="48"/>
      <c r="BI35" s="48"/>
      <c r="BJ35" s="48"/>
      <c r="BK35" s="48"/>
      <c r="BL35" s="48">
        <f>SUM(BL36,BL46)</f>
        <v>63196</v>
      </c>
      <c r="BM35" s="48"/>
      <c r="BN35" s="48"/>
      <c r="BO35" s="48"/>
      <c r="BP35" s="48"/>
      <c r="BQ35" s="48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" customHeight="1">
      <c r="A36" s="1"/>
      <c r="B36" s="82" t="s">
        <v>200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70"/>
      <c r="AQ36" s="70"/>
      <c r="AR36" s="70"/>
      <c r="AS36" s="70"/>
      <c r="AT36" s="46">
        <f>SUM(AT37:AY45)</f>
        <v>171475.56781078628</v>
      </c>
      <c r="AU36" s="46"/>
      <c r="AV36" s="46"/>
      <c r="AW36" s="46"/>
      <c r="AX36" s="46"/>
      <c r="AY36" s="46"/>
      <c r="AZ36" s="46">
        <f>SUM(AZ37:BE45)</f>
        <v>159744</v>
      </c>
      <c r="BA36" s="46"/>
      <c r="BB36" s="46"/>
      <c r="BC36" s="46"/>
      <c r="BD36" s="46"/>
      <c r="BE36" s="46"/>
      <c r="BF36" s="46">
        <f>SUM(BF37:BK45)</f>
        <v>148214</v>
      </c>
      <c r="BG36" s="46"/>
      <c r="BH36" s="46"/>
      <c r="BI36" s="46"/>
      <c r="BJ36" s="46"/>
      <c r="BK36" s="46"/>
      <c r="BL36" s="46">
        <f>SUM(BL37:BQ45)</f>
        <v>62243</v>
      </c>
      <c r="BM36" s="46"/>
      <c r="BN36" s="46"/>
      <c r="BO36" s="46"/>
      <c r="BP36" s="46"/>
      <c r="BQ36" s="46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ht="12" customHeight="1">
      <c r="A37" s="1"/>
      <c r="B37" s="83" t="s">
        <v>44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69"/>
      <c r="AQ37" s="69"/>
      <c r="AR37" s="69"/>
      <c r="AS37" s="69"/>
      <c r="AT37" s="45">
        <v>30000</v>
      </c>
      <c r="AU37" s="45"/>
      <c r="AV37" s="45"/>
      <c r="AW37" s="45"/>
      <c r="AX37" s="45"/>
      <c r="AY37" s="45"/>
      <c r="AZ37" s="45">
        <v>30000</v>
      </c>
      <c r="BA37" s="45"/>
      <c r="BB37" s="45"/>
      <c r="BC37" s="45"/>
      <c r="BD37" s="45"/>
      <c r="BE37" s="45"/>
      <c r="BF37" s="45">
        <v>30000</v>
      </c>
      <c r="BG37" s="45"/>
      <c r="BH37" s="45"/>
      <c r="BI37" s="45"/>
      <c r="BJ37" s="45"/>
      <c r="BK37" s="45"/>
      <c r="BL37" s="45">
        <v>23000</v>
      </c>
      <c r="BM37" s="45"/>
      <c r="BN37" s="45"/>
      <c r="BO37" s="45"/>
      <c r="BP37" s="45"/>
      <c r="BQ37" s="45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" customHeight="1">
      <c r="A38" s="1"/>
      <c r="B38" s="83" t="s">
        <v>45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69"/>
      <c r="AQ38" s="69"/>
      <c r="AR38" s="69"/>
      <c r="AS38" s="69"/>
      <c r="AT38" s="45">
        <v>67525</v>
      </c>
      <c r="AU38" s="45"/>
      <c r="AV38" s="45"/>
      <c r="AW38" s="45"/>
      <c r="AX38" s="45"/>
      <c r="AY38" s="45"/>
      <c r="AZ38" s="45">
        <v>67525</v>
      </c>
      <c r="BA38" s="45"/>
      <c r="BB38" s="45"/>
      <c r="BC38" s="45"/>
      <c r="BD38" s="45"/>
      <c r="BE38" s="45"/>
      <c r="BF38" s="45">
        <v>68766</v>
      </c>
      <c r="BG38" s="45"/>
      <c r="BH38" s="45"/>
      <c r="BI38" s="45"/>
      <c r="BJ38" s="45"/>
      <c r="BK38" s="45"/>
      <c r="BL38" s="45">
        <v>5165</v>
      </c>
      <c r="BM38" s="45"/>
      <c r="BN38" s="45"/>
      <c r="BO38" s="45"/>
      <c r="BP38" s="45"/>
      <c r="BQ38" s="45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2" customHeight="1">
      <c r="A39" s="1"/>
      <c r="B39" s="83" t="s">
        <v>169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69"/>
      <c r="AQ39" s="69"/>
      <c r="AR39" s="69"/>
      <c r="AS39" s="69"/>
      <c r="AT39" s="45">
        <v>23613.542720405865</v>
      </c>
      <c r="AU39" s="45"/>
      <c r="AV39" s="45"/>
      <c r="AW39" s="45"/>
      <c r="AX39" s="45"/>
      <c r="AY39" s="45"/>
      <c r="AZ39" s="45">
        <v>22916</v>
      </c>
      <c r="BA39" s="45"/>
      <c r="BB39" s="45"/>
      <c r="BC39" s="45"/>
      <c r="BD39" s="45"/>
      <c r="BE39" s="45"/>
      <c r="BF39" s="45">
        <v>4087</v>
      </c>
      <c r="BG39" s="45"/>
      <c r="BH39" s="45"/>
      <c r="BI39" s="45"/>
      <c r="BJ39" s="45"/>
      <c r="BK39" s="45"/>
      <c r="BL39" s="45">
        <v>2779.549957335336</v>
      </c>
      <c r="BM39" s="45"/>
      <c r="BN39" s="45"/>
      <c r="BO39" s="45"/>
      <c r="BP39" s="45"/>
      <c r="BQ39" s="45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" customHeight="1">
      <c r="A40" s="1"/>
      <c r="B40" s="83" t="s">
        <v>46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69"/>
      <c r="AQ40" s="69"/>
      <c r="AR40" s="69"/>
      <c r="AS40" s="69"/>
      <c r="AT40" s="45">
        <v>1047.1820000000007</v>
      </c>
      <c r="AU40" s="45"/>
      <c r="AV40" s="45"/>
      <c r="AW40" s="45"/>
      <c r="AX40" s="45"/>
      <c r="AY40" s="45"/>
      <c r="AZ40" s="45">
        <v>1047</v>
      </c>
      <c r="BA40" s="45"/>
      <c r="BB40" s="45"/>
      <c r="BC40" s="45"/>
      <c r="BD40" s="45"/>
      <c r="BE40" s="45"/>
      <c r="BF40" s="45">
        <v>1047</v>
      </c>
      <c r="BG40" s="45"/>
      <c r="BH40" s="45"/>
      <c r="BI40" s="45"/>
      <c r="BJ40" s="45"/>
      <c r="BK40" s="45"/>
      <c r="BL40" s="45">
        <v>1047</v>
      </c>
      <c r="BM40" s="45"/>
      <c r="BN40" s="45"/>
      <c r="BO40" s="45"/>
      <c r="BP40" s="45"/>
      <c r="BQ40" s="45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12" customHeight="1">
      <c r="A41" s="1"/>
      <c r="B41" s="83" t="s">
        <v>135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69"/>
      <c r="AQ41" s="69"/>
      <c r="AR41" s="69"/>
      <c r="AS41" s="69"/>
      <c r="AT41" s="45">
        <v>0</v>
      </c>
      <c r="AU41" s="45"/>
      <c r="AV41" s="45"/>
      <c r="AW41" s="45"/>
      <c r="AX41" s="45"/>
      <c r="AY41" s="45"/>
      <c r="AZ41" s="45">
        <v>0</v>
      </c>
      <c r="BA41" s="45"/>
      <c r="BB41" s="45"/>
      <c r="BC41" s="45"/>
      <c r="BD41" s="45"/>
      <c r="BE41" s="45"/>
      <c r="BF41" s="45">
        <v>0</v>
      </c>
      <c r="BG41" s="45"/>
      <c r="BH41" s="45"/>
      <c r="BI41" s="45"/>
      <c r="BJ41" s="45"/>
      <c r="BK41" s="45"/>
      <c r="BL41" s="45">
        <v>0</v>
      </c>
      <c r="BM41" s="45"/>
      <c r="BN41" s="45"/>
      <c r="BO41" s="45"/>
      <c r="BP41" s="45"/>
      <c r="BQ41" s="45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" customHeight="1">
      <c r="A42" s="1"/>
      <c r="B42" s="83" t="s">
        <v>47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69"/>
      <c r="AQ42" s="69"/>
      <c r="AR42" s="69"/>
      <c r="AS42" s="69"/>
      <c r="AT42" s="45">
        <v>15817.56714338624</v>
      </c>
      <c r="AU42" s="45"/>
      <c r="AV42" s="45"/>
      <c r="AW42" s="45"/>
      <c r="AX42" s="45"/>
      <c r="AY42" s="45"/>
      <c r="AZ42" s="45">
        <v>15881</v>
      </c>
      <c r="BA42" s="45"/>
      <c r="BB42" s="45"/>
      <c r="BC42" s="45"/>
      <c r="BD42" s="45"/>
      <c r="BE42" s="45"/>
      <c r="BF42" s="45">
        <v>15658</v>
      </c>
      <c r="BG42" s="45"/>
      <c r="BH42" s="45"/>
      <c r="BI42" s="45"/>
      <c r="BJ42" s="45"/>
      <c r="BK42" s="45"/>
      <c r="BL42" s="45">
        <v>15723</v>
      </c>
      <c r="BM42" s="45"/>
      <c r="BN42" s="45"/>
      <c r="BO42" s="45"/>
      <c r="BP42" s="45"/>
      <c r="BQ42" s="45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2" customHeight="1">
      <c r="A43" s="1"/>
      <c r="B43" s="83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69"/>
      <c r="AQ43" s="69"/>
      <c r="AR43" s="69"/>
      <c r="AS43" s="69"/>
      <c r="AT43" s="45">
        <v>198.89426690421894</v>
      </c>
      <c r="AU43" s="45"/>
      <c r="AV43" s="45"/>
      <c r="AW43" s="45"/>
      <c r="AX43" s="45"/>
      <c r="AY43" s="45"/>
      <c r="AZ43" s="45">
        <v>453</v>
      </c>
      <c r="BA43" s="45"/>
      <c r="BB43" s="45"/>
      <c r="BC43" s="45"/>
      <c r="BD43" s="45"/>
      <c r="BE43" s="45"/>
      <c r="BF43" s="45">
        <v>6</v>
      </c>
      <c r="BG43" s="45"/>
      <c r="BH43" s="45"/>
      <c r="BI43" s="45"/>
      <c r="BJ43" s="45"/>
      <c r="BK43" s="45"/>
      <c r="BL43" s="45">
        <v>111</v>
      </c>
      <c r="BM43" s="45"/>
      <c r="BN43" s="45"/>
      <c r="BO43" s="45"/>
      <c r="BP43" s="45"/>
      <c r="BQ43" s="45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" customHeight="1">
      <c r="A44" s="1"/>
      <c r="B44" s="83" t="s">
        <v>131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69"/>
      <c r="AQ44" s="69"/>
      <c r="AR44" s="69"/>
      <c r="AS44" s="69"/>
      <c r="AT44" s="45">
        <v>0</v>
      </c>
      <c r="AU44" s="45"/>
      <c r="AV44" s="45"/>
      <c r="AW44" s="45"/>
      <c r="AX44" s="45"/>
      <c r="AY44" s="45"/>
      <c r="AZ44" s="45">
        <v>0</v>
      </c>
      <c r="BA44" s="45"/>
      <c r="BB44" s="45"/>
      <c r="BC44" s="45"/>
      <c r="BD44" s="45"/>
      <c r="BE44" s="45"/>
      <c r="BF44" s="45">
        <v>0</v>
      </c>
      <c r="BG44" s="45"/>
      <c r="BH44" s="45"/>
      <c r="BI44" s="45"/>
      <c r="BJ44" s="45"/>
      <c r="BK44" s="45"/>
      <c r="BL44" s="45">
        <v>0</v>
      </c>
      <c r="BM44" s="45"/>
      <c r="BN44" s="45"/>
      <c r="BO44" s="45"/>
      <c r="BP44" s="45"/>
      <c r="BQ44" s="45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2" customHeight="1">
      <c r="A45" s="1"/>
      <c r="B45" s="83" t="s">
        <v>49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69"/>
      <c r="AQ45" s="69"/>
      <c r="AR45" s="69"/>
      <c r="AS45" s="69"/>
      <c r="AT45" s="45">
        <v>33273.38168008996</v>
      </c>
      <c r="AU45" s="45"/>
      <c r="AV45" s="45"/>
      <c r="AW45" s="45"/>
      <c r="AX45" s="45"/>
      <c r="AY45" s="45"/>
      <c r="AZ45" s="45">
        <v>21922</v>
      </c>
      <c r="BA45" s="45"/>
      <c r="BB45" s="45"/>
      <c r="BC45" s="45"/>
      <c r="BD45" s="45"/>
      <c r="BE45" s="45"/>
      <c r="BF45" s="45">
        <v>28650</v>
      </c>
      <c r="BG45" s="45"/>
      <c r="BH45" s="45"/>
      <c r="BI45" s="45"/>
      <c r="BJ45" s="45"/>
      <c r="BK45" s="45"/>
      <c r="BL45" s="45">
        <v>14417.450042664665</v>
      </c>
      <c r="BM45" s="45"/>
      <c r="BN45" s="45"/>
      <c r="BO45" s="45"/>
      <c r="BP45" s="45"/>
      <c r="BQ45" s="45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" customHeight="1">
      <c r="A46" s="1"/>
      <c r="B46" s="82" t="s">
        <v>25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70"/>
      <c r="AQ46" s="70"/>
      <c r="AR46" s="70"/>
      <c r="AS46" s="70"/>
      <c r="AT46" s="46">
        <f>'[1]Bilans &amp; RZiS'!$AS$110</f>
        <v>8181.294988841965</v>
      </c>
      <c r="AU46" s="46"/>
      <c r="AV46" s="46"/>
      <c r="AW46" s="46"/>
      <c r="AX46" s="46"/>
      <c r="AY46" s="46"/>
      <c r="AZ46" s="46">
        <v>8236</v>
      </c>
      <c r="BA46" s="46"/>
      <c r="BB46" s="46"/>
      <c r="BC46" s="46"/>
      <c r="BD46" s="46"/>
      <c r="BE46" s="46"/>
      <c r="BF46" s="46">
        <v>12256</v>
      </c>
      <c r="BG46" s="46"/>
      <c r="BH46" s="46"/>
      <c r="BI46" s="46"/>
      <c r="BJ46" s="46"/>
      <c r="BK46" s="46"/>
      <c r="BL46" s="46">
        <v>953</v>
      </c>
      <c r="BM46" s="46"/>
      <c r="BN46" s="46"/>
      <c r="BO46" s="46"/>
      <c r="BP46" s="46"/>
      <c r="BQ46" s="46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2" customHeight="1">
      <c r="A47" s="1"/>
      <c r="B47" s="78" t="s">
        <v>10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7"/>
      <c r="AQ47" s="77"/>
      <c r="AR47" s="77"/>
      <c r="AS47" s="77"/>
      <c r="AT47" s="48">
        <f>SUM(AT48,AT56)</f>
        <v>65917.97575181285</v>
      </c>
      <c r="AU47" s="48"/>
      <c r="AV47" s="48"/>
      <c r="AW47" s="48"/>
      <c r="AX47" s="48"/>
      <c r="AY47" s="48"/>
      <c r="AZ47" s="48">
        <f>SUM(AZ48,AZ56)</f>
        <v>62489</v>
      </c>
      <c r="BA47" s="48"/>
      <c r="BB47" s="48"/>
      <c r="BC47" s="48"/>
      <c r="BD47" s="48"/>
      <c r="BE47" s="48"/>
      <c r="BF47" s="48">
        <f>SUM(BF48,BF56)</f>
        <v>62256</v>
      </c>
      <c r="BG47" s="48"/>
      <c r="BH47" s="48"/>
      <c r="BI47" s="48"/>
      <c r="BJ47" s="48"/>
      <c r="BK47" s="48"/>
      <c r="BL47" s="48">
        <f>SUM(BL48,BL56)</f>
        <v>75712.01487577701</v>
      </c>
      <c r="BM47" s="48"/>
      <c r="BN47" s="48"/>
      <c r="BO47" s="48"/>
      <c r="BP47" s="48"/>
      <c r="BQ47" s="48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" customHeight="1">
      <c r="A48" s="1"/>
      <c r="B48" s="82" t="s">
        <v>50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70"/>
      <c r="AQ48" s="70"/>
      <c r="AR48" s="70"/>
      <c r="AS48" s="70"/>
      <c r="AT48" s="46">
        <f>SUM(AT49:AY55)</f>
        <v>24071.610247722165</v>
      </c>
      <c r="AU48" s="46"/>
      <c r="AV48" s="46"/>
      <c r="AW48" s="46"/>
      <c r="AX48" s="46"/>
      <c r="AY48" s="46"/>
      <c r="AZ48" s="46">
        <f>SUM(AZ49:BE55)</f>
        <v>25514</v>
      </c>
      <c r="BA48" s="46"/>
      <c r="BB48" s="46"/>
      <c r="BC48" s="46"/>
      <c r="BD48" s="46"/>
      <c r="BE48" s="46"/>
      <c r="BF48" s="46">
        <f>SUM(BF49:BK55)</f>
        <v>28830</v>
      </c>
      <c r="BG48" s="46"/>
      <c r="BH48" s="46"/>
      <c r="BI48" s="46"/>
      <c r="BJ48" s="46"/>
      <c r="BK48" s="46"/>
      <c r="BL48" s="46">
        <f>SUM(BL49:BQ55)</f>
        <v>25519</v>
      </c>
      <c r="BM48" s="46"/>
      <c r="BN48" s="46"/>
      <c r="BO48" s="46"/>
      <c r="BP48" s="46"/>
      <c r="BQ48" s="46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2" customHeight="1">
      <c r="A49" s="1"/>
      <c r="B49" s="66" t="s">
        <v>51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69"/>
      <c r="AQ49" s="69"/>
      <c r="AR49" s="69"/>
      <c r="AS49" s="69"/>
      <c r="AT49" s="45">
        <v>2545.7364500000003</v>
      </c>
      <c r="AU49" s="45"/>
      <c r="AV49" s="45"/>
      <c r="AW49" s="45"/>
      <c r="AX49" s="45"/>
      <c r="AY49" s="45"/>
      <c r="AZ49" s="45">
        <v>3244</v>
      </c>
      <c r="BA49" s="45"/>
      <c r="BB49" s="45"/>
      <c r="BC49" s="45"/>
      <c r="BD49" s="45"/>
      <c r="BE49" s="45"/>
      <c r="BF49" s="45">
        <v>4581</v>
      </c>
      <c r="BG49" s="45"/>
      <c r="BH49" s="45"/>
      <c r="BI49" s="45"/>
      <c r="BJ49" s="45"/>
      <c r="BK49" s="45"/>
      <c r="BL49" s="45">
        <v>8945</v>
      </c>
      <c r="BM49" s="45"/>
      <c r="BN49" s="45"/>
      <c r="BO49" s="45"/>
      <c r="BP49" s="45"/>
      <c r="BQ49" s="45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" customHeight="1">
      <c r="A50" s="1"/>
      <c r="B50" s="66" t="s">
        <v>52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8"/>
      <c r="AP50" s="69"/>
      <c r="AQ50" s="69"/>
      <c r="AR50" s="69"/>
      <c r="AS50" s="69"/>
      <c r="AT50" s="45">
        <v>686.4205099999999</v>
      </c>
      <c r="AU50" s="45"/>
      <c r="AV50" s="45"/>
      <c r="AW50" s="45"/>
      <c r="AX50" s="45"/>
      <c r="AY50" s="45"/>
      <c r="AZ50" s="45">
        <v>1081</v>
      </c>
      <c r="BA50" s="45"/>
      <c r="BB50" s="45"/>
      <c r="BC50" s="45"/>
      <c r="BD50" s="45"/>
      <c r="BE50" s="45"/>
      <c r="BF50" s="45">
        <v>1095</v>
      </c>
      <c r="BG50" s="45"/>
      <c r="BH50" s="45"/>
      <c r="BI50" s="45"/>
      <c r="BJ50" s="45"/>
      <c r="BK50" s="45"/>
      <c r="BL50" s="45">
        <v>1243</v>
      </c>
      <c r="BM50" s="45"/>
      <c r="BN50" s="45"/>
      <c r="BO50" s="45"/>
      <c r="BP50" s="45"/>
      <c r="BQ50" s="45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12" customHeight="1">
      <c r="A51" s="1"/>
      <c r="B51" s="66" t="s">
        <v>53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69"/>
      <c r="AQ51" s="69"/>
      <c r="AR51" s="69"/>
      <c r="AS51" s="69"/>
      <c r="AT51" s="45">
        <v>176.80531999999997</v>
      </c>
      <c r="AU51" s="45"/>
      <c r="AV51" s="45"/>
      <c r="AW51" s="45"/>
      <c r="AX51" s="45"/>
      <c r="AY51" s="45"/>
      <c r="AZ51" s="45">
        <v>69</v>
      </c>
      <c r="BA51" s="45"/>
      <c r="BB51" s="45"/>
      <c r="BC51" s="45"/>
      <c r="BD51" s="45"/>
      <c r="BE51" s="45"/>
      <c r="BF51" s="45">
        <v>321</v>
      </c>
      <c r="BG51" s="45"/>
      <c r="BH51" s="45"/>
      <c r="BI51" s="45"/>
      <c r="BJ51" s="45"/>
      <c r="BK51" s="45"/>
      <c r="BL51" s="45">
        <v>12</v>
      </c>
      <c r="BM51" s="45"/>
      <c r="BN51" s="45"/>
      <c r="BO51" s="45"/>
      <c r="BP51" s="45"/>
      <c r="BQ51" s="45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" customHeight="1">
      <c r="A52" s="1"/>
      <c r="B52" s="66" t="s">
        <v>54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8"/>
      <c r="AP52" s="69"/>
      <c r="AQ52" s="69"/>
      <c r="AR52" s="69"/>
      <c r="AS52" s="69"/>
      <c r="AT52" s="45">
        <v>6459.34185772215</v>
      </c>
      <c r="AU52" s="45"/>
      <c r="AV52" s="45"/>
      <c r="AW52" s="45"/>
      <c r="AX52" s="45"/>
      <c r="AY52" s="45"/>
      <c r="AZ52" s="45">
        <v>6612</v>
      </c>
      <c r="BA52" s="45"/>
      <c r="BB52" s="45"/>
      <c r="BC52" s="45"/>
      <c r="BD52" s="45"/>
      <c r="BE52" s="45"/>
      <c r="BF52" s="45">
        <v>6896</v>
      </c>
      <c r="BG52" s="45"/>
      <c r="BH52" s="45"/>
      <c r="BI52" s="45"/>
      <c r="BJ52" s="45"/>
      <c r="BK52" s="45"/>
      <c r="BL52" s="45">
        <v>1327</v>
      </c>
      <c r="BM52" s="45"/>
      <c r="BN52" s="45"/>
      <c r="BO52" s="45"/>
      <c r="BP52" s="45"/>
      <c r="BQ52" s="45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ht="12" customHeight="1">
      <c r="A53" s="1"/>
      <c r="B53" s="66" t="s">
        <v>55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  <c r="AP53" s="69"/>
      <c r="AQ53" s="69"/>
      <c r="AR53" s="69"/>
      <c r="AS53" s="69"/>
      <c r="AT53" s="45">
        <v>1651.303</v>
      </c>
      <c r="AU53" s="45"/>
      <c r="AV53" s="45"/>
      <c r="AW53" s="45"/>
      <c r="AX53" s="45"/>
      <c r="AY53" s="45"/>
      <c r="AZ53" s="45">
        <v>1651</v>
      </c>
      <c r="BA53" s="45"/>
      <c r="BB53" s="45"/>
      <c r="BC53" s="45"/>
      <c r="BD53" s="45"/>
      <c r="BE53" s="45"/>
      <c r="BF53" s="45">
        <v>1651</v>
      </c>
      <c r="BG53" s="45"/>
      <c r="BH53" s="45"/>
      <c r="BI53" s="45"/>
      <c r="BJ53" s="45"/>
      <c r="BK53" s="45"/>
      <c r="BL53" s="45">
        <v>0</v>
      </c>
      <c r="BM53" s="45"/>
      <c r="BN53" s="45"/>
      <c r="BO53" s="45"/>
      <c r="BP53" s="45"/>
      <c r="BQ53" s="45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" customHeight="1">
      <c r="A54" s="1"/>
      <c r="B54" s="66" t="s">
        <v>56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8"/>
      <c r="AP54" s="69"/>
      <c r="AQ54" s="69"/>
      <c r="AR54" s="69"/>
      <c r="AS54" s="69"/>
      <c r="AT54" s="45">
        <v>354.21320000000003</v>
      </c>
      <c r="AU54" s="45"/>
      <c r="AV54" s="45"/>
      <c r="AW54" s="45"/>
      <c r="AX54" s="45"/>
      <c r="AY54" s="45"/>
      <c r="AZ54" s="45">
        <v>354</v>
      </c>
      <c r="BA54" s="45"/>
      <c r="BB54" s="45"/>
      <c r="BC54" s="45"/>
      <c r="BD54" s="45"/>
      <c r="BE54" s="45"/>
      <c r="BF54" s="45">
        <v>354</v>
      </c>
      <c r="BG54" s="45"/>
      <c r="BH54" s="45"/>
      <c r="BI54" s="45"/>
      <c r="BJ54" s="45"/>
      <c r="BK54" s="45"/>
      <c r="BL54" s="45">
        <v>354</v>
      </c>
      <c r="BM54" s="45"/>
      <c r="BN54" s="45"/>
      <c r="BO54" s="45"/>
      <c r="BP54" s="45"/>
      <c r="BQ54" s="45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ht="12" customHeight="1">
      <c r="A55" s="1"/>
      <c r="B55" s="66" t="s">
        <v>133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8"/>
      <c r="AP55" s="69"/>
      <c r="AQ55" s="69"/>
      <c r="AR55" s="69"/>
      <c r="AS55" s="69"/>
      <c r="AT55" s="45">
        <v>12197.789910000014</v>
      </c>
      <c r="AU55" s="45"/>
      <c r="AV55" s="45"/>
      <c r="AW55" s="45"/>
      <c r="AX55" s="45"/>
      <c r="AY55" s="45"/>
      <c r="AZ55" s="45">
        <v>12503</v>
      </c>
      <c r="BA55" s="45"/>
      <c r="BB55" s="45"/>
      <c r="BC55" s="45"/>
      <c r="BD55" s="45"/>
      <c r="BE55" s="45"/>
      <c r="BF55" s="45">
        <v>13932</v>
      </c>
      <c r="BG55" s="45"/>
      <c r="BH55" s="45"/>
      <c r="BI55" s="45"/>
      <c r="BJ55" s="45"/>
      <c r="BK55" s="45"/>
      <c r="BL55" s="45">
        <v>13638</v>
      </c>
      <c r="BM55" s="45"/>
      <c r="BN55" s="45"/>
      <c r="BO55" s="45"/>
      <c r="BP55" s="45"/>
      <c r="BQ55" s="45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" customHeight="1">
      <c r="A56" s="1"/>
      <c r="B56" s="82" t="s">
        <v>57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70"/>
      <c r="AQ56" s="70"/>
      <c r="AR56" s="70"/>
      <c r="AS56" s="70"/>
      <c r="AT56" s="46">
        <f>SUM(AT57:AY63)</f>
        <v>41846.36550409068</v>
      </c>
      <c r="AU56" s="46"/>
      <c r="AV56" s="46"/>
      <c r="AW56" s="46"/>
      <c r="AX56" s="46"/>
      <c r="AY56" s="46"/>
      <c r="AZ56" s="46">
        <f>SUM(AZ57:BE63)</f>
        <v>36975</v>
      </c>
      <c r="BA56" s="46"/>
      <c r="BB56" s="46"/>
      <c r="BC56" s="46"/>
      <c r="BD56" s="46"/>
      <c r="BE56" s="46"/>
      <c r="BF56" s="46">
        <f>SUM(BF57:BK63)</f>
        <v>33426</v>
      </c>
      <c r="BG56" s="46"/>
      <c r="BH56" s="46"/>
      <c r="BI56" s="46"/>
      <c r="BJ56" s="46"/>
      <c r="BK56" s="46"/>
      <c r="BL56" s="46">
        <f>SUM(BL57:BQ63)</f>
        <v>50193.014875777</v>
      </c>
      <c r="BM56" s="46"/>
      <c r="BN56" s="46"/>
      <c r="BO56" s="46"/>
      <c r="BP56" s="46"/>
      <c r="BQ56" s="46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ht="12" customHeight="1">
      <c r="A57" s="1"/>
      <c r="B57" s="66" t="s">
        <v>58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8"/>
      <c r="AP57" s="69"/>
      <c r="AQ57" s="69"/>
      <c r="AR57" s="69"/>
      <c r="AS57" s="69"/>
      <c r="AT57" s="45">
        <v>3696.77855</v>
      </c>
      <c r="AU57" s="45"/>
      <c r="AV57" s="45"/>
      <c r="AW57" s="45"/>
      <c r="AX57" s="45"/>
      <c r="AY57" s="45"/>
      <c r="AZ57" s="45">
        <v>3223</v>
      </c>
      <c r="BA57" s="45"/>
      <c r="BB57" s="45"/>
      <c r="BC57" s="45"/>
      <c r="BD57" s="45"/>
      <c r="BE57" s="45"/>
      <c r="BF57" s="45">
        <v>3575</v>
      </c>
      <c r="BG57" s="45"/>
      <c r="BH57" s="45"/>
      <c r="BI57" s="45"/>
      <c r="BJ57" s="45"/>
      <c r="BK57" s="45"/>
      <c r="BL57" s="45">
        <v>19113</v>
      </c>
      <c r="BM57" s="45"/>
      <c r="BN57" s="45"/>
      <c r="BO57" s="45"/>
      <c r="BP57" s="45"/>
      <c r="BQ57" s="45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" customHeight="1">
      <c r="A58" s="1"/>
      <c r="B58" s="66" t="s">
        <v>59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8"/>
      <c r="AP58" s="69"/>
      <c r="AQ58" s="69"/>
      <c r="AR58" s="69"/>
      <c r="AS58" s="69"/>
      <c r="AT58" s="45">
        <v>618.8266700000001</v>
      </c>
      <c r="AU58" s="45"/>
      <c r="AV58" s="45"/>
      <c r="AW58" s="45"/>
      <c r="AX58" s="45"/>
      <c r="AY58" s="45"/>
      <c r="AZ58" s="45">
        <v>973</v>
      </c>
      <c r="BA58" s="45"/>
      <c r="BB58" s="45"/>
      <c r="BC58" s="45"/>
      <c r="BD58" s="45"/>
      <c r="BE58" s="45"/>
      <c r="BF58" s="45">
        <v>617</v>
      </c>
      <c r="BG58" s="45"/>
      <c r="BH58" s="45"/>
      <c r="BI58" s="45"/>
      <c r="BJ58" s="45"/>
      <c r="BK58" s="45"/>
      <c r="BL58" s="45">
        <v>603</v>
      </c>
      <c r="BM58" s="45"/>
      <c r="BN58" s="45"/>
      <c r="BO58" s="45"/>
      <c r="BP58" s="45"/>
      <c r="BQ58" s="45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12" customHeight="1">
      <c r="A59" s="1"/>
      <c r="B59" s="66" t="s">
        <v>60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8"/>
      <c r="AP59" s="69"/>
      <c r="AQ59" s="69"/>
      <c r="AR59" s="69"/>
      <c r="AS59" s="69"/>
      <c r="AT59" s="45">
        <v>26490.971396057925</v>
      </c>
      <c r="AU59" s="45"/>
      <c r="AV59" s="45"/>
      <c r="AW59" s="45"/>
      <c r="AX59" s="45"/>
      <c r="AY59" s="45"/>
      <c r="AZ59" s="45">
        <v>21880</v>
      </c>
      <c r="BA59" s="45"/>
      <c r="BB59" s="45"/>
      <c r="BC59" s="45"/>
      <c r="BD59" s="45"/>
      <c r="BE59" s="45"/>
      <c r="BF59" s="45">
        <v>19340</v>
      </c>
      <c r="BG59" s="45"/>
      <c r="BH59" s="45"/>
      <c r="BI59" s="45"/>
      <c r="BJ59" s="45"/>
      <c r="BK59" s="45"/>
      <c r="BL59" s="45">
        <v>21127.014875777</v>
      </c>
      <c r="BM59" s="45"/>
      <c r="BN59" s="45"/>
      <c r="BO59" s="45"/>
      <c r="BP59" s="45"/>
      <c r="BQ59" s="45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" customHeight="1">
      <c r="A60" s="1"/>
      <c r="B60" s="66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69"/>
      <c r="AQ60" s="69"/>
      <c r="AR60" s="69"/>
      <c r="AS60" s="69"/>
      <c r="AT60" s="45">
        <v>331.34950000000003</v>
      </c>
      <c r="AU60" s="45"/>
      <c r="AV60" s="45"/>
      <c r="AW60" s="45"/>
      <c r="AX60" s="45"/>
      <c r="AY60" s="45"/>
      <c r="AZ60" s="45">
        <v>49</v>
      </c>
      <c r="BA60" s="45"/>
      <c r="BB60" s="45"/>
      <c r="BC60" s="45"/>
      <c r="BD60" s="45"/>
      <c r="BE60" s="45"/>
      <c r="BF60" s="45">
        <v>946</v>
      </c>
      <c r="BG60" s="45"/>
      <c r="BH60" s="45"/>
      <c r="BI60" s="45"/>
      <c r="BJ60" s="45"/>
      <c r="BK60" s="45"/>
      <c r="BL60" s="45">
        <v>829.10861</v>
      </c>
      <c r="BM60" s="45"/>
      <c r="BN60" s="45"/>
      <c r="BO60" s="45"/>
      <c r="BP60" s="45"/>
      <c r="BQ60" s="45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12" customHeight="1">
      <c r="A61" s="1"/>
      <c r="B61" s="66" t="s">
        <v>62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8"/>
      <c r="AP61" s="69"/>
      <c r="AQ61" s="69"/>
      <c r="AR61" s="69"/>
      <c r="AS61" s="69"/>
      <c r="AT61" s="45">
        <v>10256.53902911775</v>
      </c>
      <c r="AU61" s="45"/>
      <c r="AV61" s="45"/>
      <c r="AW61" s="45"/>
      <c r="AX61" s="45"/>
      <c r="AY61" s="45"/>
      <c r="AZ61" s="45">
        <v>10525</v>
      </c>
      <c r="BA61" s="45"/>
      <c r="BB61" s="45"/>
      <c r="BC61" s="45"/>
      <c r="BD61" s="45"/>
      <c r="BE61" s="45"/>
      <c r="BF61" s="45">
        <v>8412</v>
      </c>
      <c r="BG61" s="45"/>
      <c r="BH61" s="45"/>
      <c r="BI61" s="45"/>
      <c r="BJ61" s="45"/>
      <c r="BK61" s="45"/>
      <c r="BL61" s="45">
        <v>8007.89139</v>
      </c>
      <c r="BM61" s="45"/>
      <c r="BN61" s="45"/>
      <c r="BO61" s="45"/>
      <c r="BP61" s="45"/>
      <c r="BQ61" s="45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" customHeight="1">
      <c r="A62" s="1"/>
      <c r="B62" s="66" t="s">
        <v>133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8"/>
      <c r="AP62" s="69"/>
      <c r="AQ62" s="69"/>
      <c r="AR62" s="69"/>
      <c r="AS62" s="69"/>
      <c r="AT62" s="45">
        <v>221.96853891499998</v>
      </c>
      <c r="AU62" s="45"/>
      <c r="AV62" s="45"/>
      <c r="AW62" s="45"/>
      <c r="AX62" s="45"/>
      <c r="AY62" s="45"/>
      <c r="AZ62" s="45">
        <v>73</v>
      </c>
      <c r="BA62" s="45"/>
      <c r="BB62" s="45"/>
      <c r="BC62" s="45"/>
      <c r="BD62" s="45"/>
      <c r="BE62" s="45"/>
      <c r="BF62" s="45">
        <v>276</v>
      </c>
      <c r="BG62" s="45"/>
      <c r="BH62" s="45"/>
      <c r="BI62" s="45"/>
      <c r="BJ62" s="45"/>
      <c r="BK62" s="45"/>
      <c r="BL62" s="45">
        <v>513</v>
      </c>
      <c r="BM62" s="45"/>
      <c r="BN62" s="45"/>
      <c r="BO62" s="45"/>
      <c r="BP62" s="45"/>
      <c r="BQ62" s="45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12" customHeight="1">
      <c r="A63" s="1"/>
      <c r="B63" s="66" t="s">
        <v>164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8"/>
      <c r="AP63" s="69"/>
      <c r="AQ63" s="69"/>
      <c r="AR63" s="69"/>
      <c r="AS63" s="69"/>
      <c r="AT63" s="45">
        <v>229.93182000000002</v>
      </c>
      <c r="AU63" s="45"/>
      <c r="AV63" s="45"/>
      <c r="AW63" s="45"/>
      <c r="AX63" s="45"/>
      <c r="AY63" s="45"/>
      <c r="AZ63" s="45">
        <v>252</v>
      </c>
      <c r="BA63" s="45"/>
      <c r="BB63" s="45"/>
      <c r="BC63" s="45"/>
      <c r="BD63" s="45"/>
      <c r="BE63" s="45"/>
      <c r="BF63" s="45">
        <v>260</v>
      </c>
      <c r="BG63" s="45"/>
      <c r="BH63" s="45"/>
      <c r="BI63" s="45"/>
      <c r="BJ63" s="45"/>
      <c r="BK63" s="45"/>
      <c r="BL63" s="45">
        <v>0</v>
      </c>
      <c r="BM63" s="45"/>
      <c r="BN63" s="45"/>
      <c r="BO63" s="45"/>
      <c r="BP63" s="45"/>
      <c r="BQ63" s="45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5" customHeight="1">
      <c r="A64" s="1"/>
      <c r="B64" s="62" t="s">
        <v>11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4"/>
      <c r="AP64" s="65"/>
      <c r="AQ64" s="65"/>
      <c r="AR64" s="65"/>
      <c r="AS64" s="65"/>
      <c r="AT64" s="47">
        <f>SUM(AT35,AT47)</f>
        <v>245574.8385514411</v>
      </c>
      <c r="AU64" s="47"/>
      <c r="AV64" s="47"/>
      <c r="AW64" s="47"/>
      <c r="AX64" s="47"/>
      <c r="AY64" s="47"/>
      <c r="AZ64" s="47">
        <f>SUM(AZ35,AZ47)</f>
        <v>230469</v>
      </c>
      <c r="BA64" s="47"/>
      <c r="BB64" s="47"/>
      <c r="BC64" s="47"/>
      <c r="BD64" s="47"/>
      <c r="BE64" s="47"/>
      <c r="BF64" s="47">
        <f>SUM(BF35,BF47)</f>
        <v>222726</v>
      </c>
      <c r="BG64" s="47"/>
      <c r="BH64" s="47"/>
      <c r="BI64" s="47"/>
      <c r="BJ64" s="47"/>
      <c r="BK64" s="47"/>
      <c r="BL64" s="47">
        <f>SUM(BL35,BL47)</f>
        <v>138908.014875777</v>
      </c>
      <c r="BM64" s="47"/>
      <c r="BN64" s="47"/>
      <c r="BO64" s="47"/>
      <c r="BP64" s="47"/>
      <c r="BQ64" s="47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11.25" customHeight="1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10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</row>
    <row r="86" spans="1:10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1:10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10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</row>
    <row r="90" spans="1:10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1:10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10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1:10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1:10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1:10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</row>
    <row r="116" spans="1:10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1:10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</row>
    <row r="118" spans="1:10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10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1:10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</row>
    <row r="123" spans="1:10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1:10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1:10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</row>
    <row r="126" spans="1:10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1:10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1:10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1:10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1:10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</row>
    <row r="131" spans="1:10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1:10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</row>
    <row r="133" spans="1:10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</row>
    <row r="134" spans="1:10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</row>
    <row r="135" spans="1:10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</row>
    <row r="136" spans="1:10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</row>
    <row r="137" spans="1:10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</row>
    <row r="138" spans="1:10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</row>
    <row r="139" spans="1:10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1:10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</row>
    <row r="141" spans="1:10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1:10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1:10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</row>
    <row r="144" spans="1:10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</row>
    <row r="145" spans="1:10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</row>
    <row r="146" spans="1:10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</row>
    <row r="147" spans="1:10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1:10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1:10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1:10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</row>
    <row r="151" spans="1:10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</row>
    <row r="152" spans="1:10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</row>
    <row r="153" spans="1:10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</row>
    <row r="154" spans="1:10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1:10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1:10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1:10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1:10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1:10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1:10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1:10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1:10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1:10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1:10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1:10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</row>
    <row r="166" spans="1:10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</row>
    <row r="167" spans="1:10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</row>
    <row r="168" spans="1:10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</row>
    <row r="169" spans="1:10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</row>
    <row r="170" spans="1:10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1:10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1:10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1:10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1:10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1:10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1:10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</row>
    <row r="177" spans="1:10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</row>
    <row r="178" spans="1:10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</row>
    <row r="179" spans="1:10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</row>
    <row r="180" spans="1:10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</row>
    <row r="181" spans="1:10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</row>
    <row r="182" spans="1:10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</row>
    <row r="183" spans="1:10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</row>
    <row r="184" spans="1:10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</row>
    <row r="185" spans="1:10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</row>
    <row r="186" spans="1:10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</row>
    <row r="187" spans="1:10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</row>
    <row r="188" spans="1:10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</row>
    <row r="189" spans="1:10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</row>
    <row r="190" spans="1:10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</row>
    <row r="191" spans="1:10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1:10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</row>
    <row r="193" spans="1:10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1:10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1:10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1:10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</row>
    <row r="197" spans="1:10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1:10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1:10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1:10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1:10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1:10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1:10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1:10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</row>
    <row r="205" spans="1:10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1:1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</row>
    <row r="207" spans="1:10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</row>
    <row r="208" spans="1:10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</row>
    <row r="209" spans="1:10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</row>
    <row r="210" spans="1:10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</row>
    <row r="211" spans="1:10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</row>
    <row r="212" spans="1:10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</row>
    <row r="213" spans="1:10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</row>
    <row r="214" spans="1:10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</row>
    <row r="215" spans="1:10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</row>
    <row r="216" spans="1:10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</row>
    <row r="217" spans="1:10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</row>
    <row r="218" spans="1:10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</row>
    <row r="219" spans="1:10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</row>
    <row r="220" spans="1:10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</row>
    <row r="221" spans="1:10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</row>
    <row r="222" spans="1:10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</row>
    <row r="223" spans="1:10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</row>
    <row r="224" spans="1:10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</row>
    <row r="225" spans="1:10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</row>
    <row r="226" spans="1:10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</row>
    <row r="227" spans="1:10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</row>
    <row r="228" spans="1:10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</row>
    <row r="229" spans="1:10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</row>
    <row r="230" spans="1:10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</row>
    <row r="231" spans="1:10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</row>
    <row r="232" spans="1:10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</row>
    <row r="233" spans="1:10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</row>
    <row r="234" spans="1:10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</row>
    <row r="235" spans="1:10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</row>
    <row r="236" spans="1:10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</row>
    <row r="237" spans="1:10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</row>
    <row r="238" spans="1:10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</row>
    <row r="239" spans="1:10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</row>
    <row r="240" spans="1:10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</row>
    <row r="241" spans="1:10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</row>
    <row r="242" spans="1:10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</row>
    <row r="243" spans="1:10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</row>
    <row r="244" spans="1:10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</row>
    <row r="245" spans="1:10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</row>
    <row r="246" spans="1:10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</row>
    <row r="247" spans="1:10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</row>
    <row r="248" spans="1:10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</row>
    <row r="249" spans="1:10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</row>
    <row r="250" spans="1:10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</row>
    <row r="251" spans="1:10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</row>
    <row r="252" spans="1:10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</row>
    <row r="253" spans="1:10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</row>
    <row r="254" spans="1:10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</row>
    <row r="255" spans="1:10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</row>
    <row r="256" spans="1:10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</row>
    <row r="257" spans="1:10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</row>
    <row r="258" spans="1:10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</row>
    <row r="259" spans="1:10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</row>
    <row r="260" spans="1:10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</row>
    <row r="261" spans="1:10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</row>
    <row r="262" spans="1:10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</row>
    <row r="263" spans="1:10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</row>
    <row r="264" spans="1:10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</row>
    <row r="265" spans="1:10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</row>
    <row r="266" spans="1:10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</row>
    <row r="267" spans="1:10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</row>
    <row r="268" spans="1:10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</row>
    <row r="269" spans="1:10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</row>
    <row r="270" spans="1:10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</row>
    <row r="271" spans="1:10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</row>
    <row r="272" spans="1:10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</row>
    <row r="273" spans="1:10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</row>
    <row r="274" spans="1:10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</row>
    <row r="275" spans="1:10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</row>
    <row r="276" spans="1:10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</row>
    <row r="277" spans="1:10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</row>
    <row r="278" spans="1:10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</row>
    <row r="279" spans="1:10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</row>
    <row r="280" spans="1:10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</row>
    <row r="281" spans="1:10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</row>
    <row r="282" spans="1:10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</row>
    <row r="283" spans="1:10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</row>
    <row r="284" spans="1:10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</row>
    <row r="285" spans="1:10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</row>
    <row r="286" spans="1:10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</row>
    <row r="287" spans="1:10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</row>
    <row r="288" spans="1:10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</row>
    <row r="289" spans="1:10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</row>
    <row r="290" spans="1:10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</row>
    <row r="291" spans="1:10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</row>
    <row r="292" spans="1:10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</row>
    <row r="293" spans="1:10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</row>
    <row r="294" spans="1:10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</row>
    <row r="295" spans="1:10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</row>
    <row r="296" spans="1:10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</row>
    <row r="297" spans="1:10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</row>
    <row r="298" spans="1:10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</row>
    <row r="299" spans="1:10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</row>
    <row r="300" spans="1:10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</row>
    <row r="301" spans="1:10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</row>
    <row r="302" spans="1:10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</row>
    <row r="303" spans="1:10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</row>
    <row r="304" spans="1:10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</row>
    <row r="305" spans="1:10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</row>
    <row r="306" spans="1:1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</row>
    <row r="307" spans="1:10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</row>
    <row r="308" spans="1:10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</row>
    <row r="309" spans="1:10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</row>
    <row r="310" spans="1:10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</row>
    <row r="311" spans="1:10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</row>
    <row r="312" spans="1:10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</row>
    <row r="313" spans="1:10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</row>
    <row r="314" spans="1:10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</row>
    <row r="315" spans="1:10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</row>
    <row r="316" spans="1:10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</row>
    <row r="317" spans="1:10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</row>
    <row r="318" spans="1:10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</row>
    <row r="319" spans="1:10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</row>
    <row r="320" spans="1:10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</row>
    <row r="321" spans="1:10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</row>
    <row r="322" spans="1:10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</row>
    <row r="323" spans="1:10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</row>
    <row r="324" spans="1:10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</row>
    <row r="325" spans="1:10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</row>
    <row r="326" spans="1:10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</row>
    <row r="327" spans="1:10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</row>
    <row r="328" spans="1:10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</row>
    <row r="329" spans="1:10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</row>
    <row r="330" spans="1:10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</row>
    <row r="331" spans="1:10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</row>
    <row r="332" spans="1:10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</row>
    <row r="333" spans="1:10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</row>
    <row r="334" spans="1:10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</row>
    <row r="335" spans="1:10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</row>
    <row r="336" spans="1:10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</row>
    <row r="337" spans="1:10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</row>
    <row r="338" spans="1:10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</row>
    <row r="339" spans="1:10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</row>
    <row r="340" spans="1:10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</row>
    <row r="341" spans="1:10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</row>
  </sheetData>
  <sheetProtection/>
  <mergeCells count="315">
    <mergeCell ref="AP48:AS48"/>
    <mergeCell ref="B49:AO49"/>
    <mergeCell ref="B56:AO56"/>
    <mergeCell ref="B57:AO57"/>
    <mergeCell ref="B9:BQ9"/>
    <mergeCell ref="B55:AO55"/>
    <mergeCell ref="AP55:AS55"/>
    <mergeCell ref="AT55:AY55"/>
    <mergeCell ref="AZ55:BE55"/>
    <mergeCell ref="B10:AO11"/>
    <mergeCell ref="B12:AO12"/>
    <mergeCell ref="B48:AO48"/>
    <mergeCell ref="AP59:AS59"/>
    <mergeCell ref="B52:AO52"/>
    <mergeCell ref="B58:AO58"/>
    <mergeCell ref="AP58:AS58"/>
    <mergeCell ref="B50:AO50"/>
    <mergeCell ref="AP50:AS50"/>
    <mergeCell ref="AP52:AS52"/>
    <mergeCell ref="B53:AO53"/>
    <mergeCell ref="AP53:AS53"/>
    <mergeCell ref="B54:AO54"/>
    <mergeCell ref="B47:AO47"/>
    <mergeCell ref="AP47:AS47"/>
    <mergeCell ref="AP49:AS49"/>
    <mergeCell ref="B62:AO62"/>
    <mergeCell ref="AP62:AS62"/>
    <mergeCell ref="B60:AO60"/>
    <mergeCell ref="AP60:AS60"/>
    <mergeCell ref="B61:AO61"/>
    <mergeCell ref="AP61:AS61"/>
    <mergeCell ref="B59:AO59"/>
    <mergeCell ref="B45:AO45"/>
    <mergeCell ref="AP45:AS45"/>
    <mergeCell ref="B44:AO44"/>
    <mergeCell ref="AP44:AS44"/>
    <mergeCell ref="B46:AO46"/>
    <mergeCell ref="AP46:AS46"/>
    <mergeCell ref="B41:AO41"/>
    <mergeCell ref="AP41:AS41"/>
    <mergeCell ref="B42:AO42"/>
    <mergeCell ref="AP42:AS42"/>
    <mergeCell ref="B43:AO43"/>
    <mergeCell ref="AP43:AS43"/>
    <mergeCell ref="B37:AO37"/>
    <mergeCell ref="AP37:AS37"/>
    <mergeCell ref="B38:AO38"/>
    <mergeCell ref="AP38:AS38"/>
    <mergeCell ref="B40:AO40"/>
    <mergeCell ref="AP40:AS40"/>
    <mergeCell ref="B39:AO39"/>
    <mergeCell ref="AP39:AS39"/>
    <mergeCell ref="AZ25:BE25"/>
    <mergeCell ref="B24:AO24"/>
    <mergeCell ref="B23:AO23"/>
    <mergeCell ref="AT29:AY29"/>
    <mergeCell ref="B36:AO36"/>
    <mergeCell ref="AP36:AS36"/>
    <mergeCell ref="AZ29:BE29"/>
    <mergeCell ref="AZ30:BE30"/>
    <mergeCell ref="AT31:AY31"/>
    <mergeCell ref="AZ31:BE31"/>
    <mergeCell ref="B21:AO21"/>
    <mergeCell ref="B33:AO34"/>
    <mergeCell ref="AP33:AS34"/>
    <mergeCell ref="AZ23:BE23"/>
    <mergeCell ref="B25:AO25"/>
    <mergeCell ref="AZ24:BE24"/>
    <mergeCell ref="AZ40:BE40"/>
    <mergeCell ref="AT36:AY36"/>
    <mergeCell ref="AZ36:BE36"/>
    <mergeCell ref="AT37:AY37"/>
    <mergeCell ref="AZ37:BE37"/>
    <mergeCell ref="AT38:AY38"/>
    <mergeCell ref="AZ38:BE38"/>
    <mergeCell ref="AZ45:BE45"/>
    <mergeCell ref="AT44:AY44"/>
    <mergeCell ref="AZ41:BE41"/>
    <mergeCell ref="AT42:AY42"/>
    <mergeCell ref="AZ42:BE42"/>
    <mergeCell ref="AZ43:BE43"/>
    <mergeCell ref="AZ63:BE63"/>
    <mergeCell ref="AT63:AY63"/>
    <mergeCell ref="AZ44:BE44"/>
    <mergeCell ref="AT43:AY43"/>
    <mergeCell ref="AZ47:BE47"/>
    <mergeCell ref="AT48:AY48"/>
    <mergeCell ref="AZ48:BE48"/>
    <mergeCell ref="AZ46:BE46"/>
    <mergeCell ref="AT47:AY47"/>
    <mergeCell ref="AT45:AY45"/>
    <mergeCell ref="AT49:AY49"/>
    <mergeCell ref="AT41:AY41"/>
    <mergeCell ref="AT64:AY64"/>
    <mergeCell ref="AZ64:BE64"/>
    <mergeCell ref="AT60:AY60"/>
    <mergeCell ref="AZ60:BE60"/>
    <mergeCell ref="AT61:AY61"/>
    <mergeCell ref="AZ61:BE61"/>
    <mergeCell ref="AT62:AY62"/>
    <mergeCell ref="AZ62:BE62"/>
    <mergeCell ref="AT21:AY21"/>
    <mergeCell ref="AT22:AY22"/>
    <mergeCell ref="AT53:AY53"/>
    <mergeCell ref="AT57:AY57"/>
    <mergeCell ref="AT51:AY51"/>
    <mergeCell ref="AT40:AY40"/>
    <mergeCell ref="AT23:AY23"/>
    <mergeCell ref="AT24:AY24"/>
    <mergeCell ref="AT25:AY25"/>
    <mergeCell ref="AT35:AY35"/>
    <mergeCell ref="AZ21:BE21"/>
    <mergeCell ref="AZ22:BE22"/>
    <mergeCell ref="AZ17:BE17"/>
    <mergeCell ref="AZ18:BE18"/>
    <mergeCell ref="AZ19:BE19"/>
    <mergeCell ref="AZ20:BE20"/>
    <mergeCell ref="AT18:AY18"/>
    <mergeCell ref="AT19:AY19"/>
    <mergeCell ref="AT20:AY20"/>
    <mergeCell ref="AZ13:BE13"/>
    <mergeCell ref="AZ14:BE14"/>
    <mergeCell ref="AZ15:BE15"/>
    <mergeCell ref="AZ16:BE16"/>
    <mergeCell ref="AT14:AY14"/>
    <mergeCell ref="AT15:AY15"/>
    <mergeCell ref="AT16:AY16"/>
    <mergeCell ref="AT17:AY17"/>
    <mergeCell ref="AZ11:BE11"/>
    <mergeCell ref="AT12:AY12"/>
    <mergeCell ref="AZ12:BE12"/>
    <mergeCell ref="AT13:AY13"/>
    <mergeCell ref="AT11:AY11"/>
    <mergeCell ref="AZ49:BE49"/>
    <mergeCell ref="AZ53:BE53"/>
    <mergeCell ref="AP25:AS25"/>
    <mergeCell ref="AP29:AS29"/>
    <mergeCell ref="AT52:AY52"/>
    <mergeCell ref="AP26:AS26"/>
    <mergeCell ref="AT26:AY26"/>
    <mergeCell ref="AP27:AS27"/>
    <mergeCell ref="AT27:AY27"/>
    <mergeCell ref="AT46:AY46"/>
    <mergeCell ref="AP20:AS20"/>
    <mergeCell ref="AP21:AS21"/>
    <mergeCell ref="B18:AO18"/>
    <mergeCell ref="B35:AO35"/>
    <mergeCell ref="AP35:AS35"/>
    <mergeCell ref="AP31:AS31"/>
    <mergeCell ref="B29:AO29"/>
    <mergeCell ref="AP30:AS30"/>
    <mergeCell ref="B31:AO31"/>
    <mergeCell ref="B30:AO30"/>
    <mergeCell ref="B14:AO14"/>
    <mergeCell ref="B15:AO15"/>
    <mergeCell ref="BF15:BK15"/>
    <mergeCell ref="B26:AO26"/>
    <mergeCell ref="B27:AO27"/>
    <mergeCell ref="AP18:AS18"/>
    <mergeCell ref="AP22:AS22"/>
    <mergeCell ref="AP23:AS23"/>
    <mergeCell ref="AP24:AS24"/>
    <mergeCell ref="AP19:AS19"/>
    <mergeCell ref="B16:AO16"/>
    <mergeCell ref="AP15:AS15"/>
    <mergeCell ref="AP16:AS16"/>
    <mergeCell ref="AP17:AS17"/>
    <mergeCell ref="B17:AO17"/>
    <mergeCell ref="AP10:AS11"/>
    <mergeCell ref="AP12:AS12"/>
    <mergeCell ref="AP13:AS13"/>
    <mergeCell ref="AP14:AS14"/>
    <mergeCell ref="B13:AO13"/>
    <mergeCell ref="B19:AO19"/>
    <mergeCell ref="B20:AO20"/>
    <mergeCell ref="AZ57:BE57"/>
    <mergeCell ref="B22:AO22"/>
    <mergeCell ref="AZ52:BE52"/>
    <mergeCell ref="B51:AO51"/>
    <mergeCell ref="AP51:AS51"/>
    <mergeCell ref="AT50:AY50"/>
    <mergeCell ref="AZ50:BE50"/>
    <mergeCell ref="B28:AO28"/>
    <mergeCell ref="AZ59:BE59"/>
    <mergeCell ref="AP54:AS54"/>
    <mergeCell ref="AT54:AY54"/>
    <mergeCell ref="AZ54:BE54"/>
    <mergeCell ref="AP56:AS56"/>
    <mergeCell ref="AT56:AY56"/>
    <mergeCell ref="AZ56:BE56"/>
    <mergeCell ref="AT59:AY59"/>
    <mergeCell ref="AT58:AY58"/>
    <mergeCell ref="AZ58:BE58"/>
    <mergeCell ref="AP28:AS28"/>
    <mergeCell ref="AT28:AY28"/>
    <mergeCell ref="AZ28:BE28"/>
    <mergeCell ref="AZ27:BE27"/>
    <mergeCell ref="AZ34:BE34"/>
    <mergeCell ref="AT39:AY39"/>
    <mergeCell ref="AZ39:BE39"/>
    <mergeCell ref="AZ35:BE35"/>
    <mergeCell ref="AT34:AY34"/>
    <mergeCell ref="AT30:AY30"/>
    <mergeCell ref="BF27:BK27"/>
    <mergeCell ref="BF20:BK20"/>
    <mergeCell ref="BF21:BK21"/>
    <mergeCell ref="BF22:BK22"/>
    <mergeCell ref="B64:AO64"/>
    <mergeCell ref="AP64:AS64"/>
    <mergeCell ref="B63:AO63"/>
    <mergeCell ref="AP63:AS63"/>
    <mergeCell ref="AP57:AS57"/>
    <mergeCell ref="AZ26:BE26"/>
    <mergeCell ref="BF26:BK26"/>
    <mergeCell ref="BF37:BK37"/>
    <mergeCell ref="BF29:BK29"/>
    <mergeCell ref="BF30:BK30"/>
    <mergeCell ref="BF16:BK16"/>
    <mergeCell ref="BF17:BK17"/>
    <mergeCell ref="BF18:BK18"/>
    <mergeCell ref="BF28:BK28"/>
    <mergeCell ref="BF23:BK23"/>
    <mergeCell ref="BF19:BK19"/>
    <mergeCell ref="BF11:BK11"/>
    <mergeCell ref="BF12:BK12"/>
    <mergeCell ref="BF13:BK13"/>
    <mergeCell ref="BF14:BK14"/>
    <mergeCell ref="BF24:BK24"/>
    <mergeCell ref="BF25:BK25"/>
    <mergeCell ref="BF41:BK41"/>
    <mergeCell ref="BF31:BK31"/>
    <mergeCell ref="BF35:BK35"/>
    <mergeCell ref="BF36:BK36"/>
    <mergeCell ref="BF34:BK34"/>
    <mergeCell ref="BF40:BK40"/>
    <mergeCell ref="BF39:BK39"/>
    <mergeCell ref="BF57:BK57"/>
    <mergeCell ref="BF58:BK58"/>
    <mergeCell ref="BF50:BK50"/>
    <mergeCell ref="BF51:BK51"/>
    <mergeCell ref="BF52:BK52"/>
    <mergeCell ref="BF53:BK53"/>
    <mergeCell ref="BF55:BK55"/>
    <mergeCell ref="BF54:BK54"/>
    <mergeCell ref="BF56:BK56"/>
    <mergeCell ref="AZ51:BE51"/>
    <mergeCell ref="BF38:BK38"/>
    <mergeCell ref="BF46:BK46"/>
    <mergeCell ref="BF47:BK47"/>
    <mergeCell ref="BF48:BK48"/>
    <mergeCell ref="BF49:BK49"/>
    <mergeCell ref="BF42:BK42"/>
    <mergeCell ref="BF43:BK43"/>
    <mergeCell ref="BF44:BK44"/>
    <mergeCell ref="BF45:BK45"/>
    <mergeCell ref="BF63:BK63"/>
    <mergeCell ref="BF64:BK64"/>
    <mergeCell ref="BF59:BK59"/>
    <mergeCell ref="BF60:BK60"/>
    <mergeCell ref="BF61:BK61"/>
    <mergeCell ref="BF62:BK62"/>
    <mergeCell ref="BL15:BQ15"/>
    <mergeCell ref="BL16:BQ16"/>
    <mergeCell ref="BL17:BQ17"/>
    <mergeCell ref="BL18:BQ18"/>
    <mergeCell ref="BL11:BQ11"/>
    <mergeCell ref="BL12:BQ12"/>
    <mergeCell ref="BL13:BQ13"/>
    <mergeCell ref="BL14:BQ14"/>
    <mergeCell ref="BL23:BQ23"/>
    <mergeCell ref="BL24:BQ24"/>
    <mergeCell ref="BL25:BQ25"/>
    <mergeCell ref="BL26:BQ26"/>
    <mergeCell ref="BL19:BQ19"/>
    <mergeCell ref="BL20:BQ20"/>
    <mergeCell ref="BL21:BQ21"/>
    <mergeCell ref="BL22:BQ22"/>
    <mergeCell ref="BL31:BQ31"/>
    <mergeCell ref="BL34:BQ34"/>
    <mergeCell ref="BL35:BQ35"/>
    <mergeCell ref="BL36:BQ36"/>
    <mergeCell ref="BL27:BQ27"/>
    <mergeCell ref="BL28:BQ28"/>
    <mergeCell ref="BL29:BQ29"/>
    <mergeCell ref="BL30:BQ30"/>
    <mergeCell ref="BL41:BQ41"/>
    <mergeCell ref="BL42:BQ42"/>
    <mergeCell ref="BL43:BQ43"/>
    <mergeCell ref="BL44:BQ44"/>
    <mergeCell ref="BL37:BQ37"/>
    <mergeCell ref="BL38:BQ38"/>
    <mergeCell ref="BL39:BQ39"/>
    <mergeCell ref="BL40:BQ40"/>
    <mergeCell ref="BL51:BQ51"/>
    <mergeCell ref="BL52:BQ52"/>
    <mergeCell ref="BL45:BQ45"/>
    <mergeCell ref="BL46:BQ46"/>
    <mergeCell ref="BL47:BQ47"/>
    <mergeCell ref="BL48:BQ48"/>
    <mergeCell ref="BL63:BQ63"/>
    <mergeCell ref="BL64:BQ64"/>
    <mergeCell ref="BL57:BQ57"/>
    <mergeCell ref="BL58:BQ58"/>
    <mergeCell ref="BL59:BQ59"/>
    <mergeCell ref="BL60:BQ60"/>
    <mergeCell ref="AT10:BQ10"/>
    <mergeCell ref="AT33:BQ33"/>
    <mergeCell ref="BL61:BQ61"/>
    <mergeCell ref="BL62:BQ62"/>
    <mergeCell ref="BL53:BQ53"/>
    <mergeCell ref="BL54:BQ54"/>
    <mergeCell ref="BL55:BQ55"/>
    <mergeCell ref="BL56:BQ56"/>
    <mergeCell ref="BL49:BQ49"/>
    <mergeCell ref="BL50:BQ50"/>
  </mergeCells>
  <printOptions/>
  <pageMargins left="0.7" right="0.26" top="0.5905511811023623" bottom="0.5905511811023623" header="0.31496062992125984" footer="0.5118110236220472"/>
  <pageSetup blackAndWhite="1" horizontalDpi="300" verticalDpi="300" orientation="portrait" paperSize="9" scale="69" r:id="rId1"/>
  <headerFooter alignWithMargins="0">
    <oddHeader>&amp;L&amp;"Arial,Normalny"Skonsolidowane sprawozdanie finansowe Grupy Koelner SA za 3 kwartały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283"/>
  <sheetViews>
    <sheetView showGridLines="0" zoomScalePageLayoutView="0" workbookViewId="0" topLeftCell="A1">
      <selection activeCell="Y44" sqref="Y44"/>
    </sheetView>
  </sheetViews>
  <sheetFormatPr defaultColWidth="9.140625" defaultRowHeight="11.25" customHeight="1"/>
  <cols>
    <col min="1" max="1" width="1.7109375" style="2" customWidth="1"/>
    <col min="2" max="31" width="2.140625" style="2" customWidth="1"/>
    <col min="32" max="32" width="1.1484375" style="2" hidden="1" customWidth="1"/>
    <col min="33" max="33" width="2.140625" style="2" hidden="1" customWidth="1"/>
    <col min="34" max="34" width="0.42578125" style="2" customWidth="1"/>
    <col min="35" max="41" width="2.140625" style="2" hidden="1" customWidth="1"/>
    <col min="42" max="83" width="2.140625" style="2" customWidth="1"/>
    <col min="84" max="16384" width="9.140625" style="2" customWidth="1"/>
  </cols>
  <sheetData>
    <row r="1" spans="1:8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" customHeight="1">
      <c r="A2" s="1"/>
      <c r="B2" s="84" t="s">
        <v>166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6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12" customHeight="1">
      <c r="A3" s="1"/>
      <c r="B3" s="120" t="s">
        <v>31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72" t="s">
        <v>1</v>
      </c>
      <c r="AM3" s="72"/>
      <c r="AN3" s="72"/>
      <c r="AO3" s="72"/>
      <c r="AP3" s="87" t="s">
        <v>32</v>
      </c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9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4" customHeight="1">
      <c r="A4" s="1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18"/>
      <c r="AM4" s="118"/>
      <c r="AN4" s="118"/>
      <c r="AO4" s="118"/>
      <c r="AP4" s="100" t="s">
        <v>186</v>
      </c>
      <c r="AQ4" s="101"/>
      <c r="AR4" s="101"/>
      <c r="AS4" s="101"/>
      <c r="AT4" s="101"/>
      <c r="AU4" s="102"/>
      <c r="AV4" s="100" t="s">
        <v>188</v>
      </c>
      <c r="AW4" s="101"/>
      <c r="AX4" s="101"/>
      <c r="AY4" s="101"/>
      <c r="AZ4" s="101"/>
      <c r="BA4" s="102"/>
      <c r="BB4" s="100" t="s">
        <v>189</v>
      </c>
      <c r="BC4" s="101"/>
      <c r="BD4" s="101"/>
      <c r="BE4" s="101"/>
      <c r="BF4" s="101"/>
      <c r="BG4" s="102"/>
      <c r="BH4" s="100" t="s">
        <v>187</v>
      </c>
      <c r="BI4" s="101"/>
      <c r="BJ4" s="101"/>
      <c r="BK4" s="101"/>
      <c r="BL4" s="101"/>
      <c r="BM4" s="102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" customHeight="1">
      <c r="A5" s="1"/>
      <c r="B5" s="114" t="s">
        <v>13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9"/>
      <c r="AM5" s="119"/>
      <c r="AN5" s="119"/>
      <c r="AO5" s="119"/>
      <c r="AP5" s="96"/>
      <c r="AQ5" s="96"/>
      <c r="AR5" s="96"/>
      <c r="AS5" s="96"/>
      <c r="AT5" s="96"/>
      <c r="AU5" s="96"/>
      <c r="AV5" s="96"/>
      <c r="AW5" s="97"/>
      <c r="AX5" s="97"/>
      <c r="AY5" s="97"/>
      <c r="AZ5" s="97"/>
      <c r="BA5" s="98"/>
      <c r="BB5" s="96"/>
      <c r="BC5" s="96"/>
      <c r="BD5" s="96"/>
      <c r="BE5" s="96"/>
      <c r="BF5" s="96"/>
      <c r="BG5" s="96"/>
      <c r="BH5" s="96"/>
      <c r="BI5" s="97"/>
      <c r="BJ5" s="97"/>
      <c r="BK5" s="97"/>
      <c r="BL5" s="97"/>
      <c r="BM5" s="98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" customHeight="1">
      <c r="A6" s="1"/>
      <c r="B6" s="105" t="s">
        <v>88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4"/>
      <c r="AM6" s="104"/>
      <c r="AN6" s="104"/>
      <c r="AO6" s="104"/>
      <c r="AP6" s="99">
        <f>SUM(AP7:AU8)</f>
        <v>168716.0949834495</v>
      </c>
      <c r="AQ6" s="99"/>
      <c r="AR6" s="99"/>
      <c r="AS6" s="99"/>
      <c r="AT6" s="99"/>
      <c r="AU6" s="99"/>
      <c r="AV6" s="99">
        <f>SUM(AV7:BA8)</f>
        <v>70522.0949834495</v>
      </c>
      <c r="AW6" s="99"/>
      <c r="AX6" s="99"/>
      <c r="AY6" s="99"/>
      <c r="AZ6" s="99"/>
      <c r="BA6" s="99"/>
      <c r="BB6" s="99">
        <f>SUM(BB7:BG8)</f>
        <v>120503</v>
      </c>
      <c r="BC6" s="99"/>
      <c r="BD6" s="99"/>
      <c r="BE6" s="99"/>
      <c r="BF6" s="99"/>
      <c r="BG6" s="99"/>
      <c r="BH6" s="99">
        <f>SUM(BH7:BM8)</f>
        <v>45937</v>
      </c>
      <c r="BI6" s="99"/>
      <c r="BJ6" s="99"/>
      <c r="BK6" s="99"/>
      <c r="BL6" s="99"/>
      <c r="BM6" s="99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12" customHeight="1">
      <c r="A7" s="1"/>
      <c r="B7" s="66" t="s">
        <v>195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69"/>
      <c r="AM7" s="69"/>
      <c r="AN7" s="69"/>
      <c r="AO7" s="69"/>
      <c r="AP7" s="45">
        <v>30785.38874</v>
      </c>
      <c r="AQ7" s="45"/>
      <c r="AR7" s="45"/>
      <c r="AS7" s="45"/>
      <c r="AT7" s="45"/>
      <c r="AU7" s="45"/>
      <c r="AV7" s="45">
        <v>10013.388739999999</v>
      </c>
      <c r="AW7" s="45"/>
      <c r="AX7" s="45"/>
      <c r="AY7" s="45"/>
      <c r="AZ7" s="45"/>
      <c r="BA7" s="45"/>
      <c r="BB7" s="45">
        <v>828</v>
      </c>
      <c r="BC7" s="45"/>
      <c r="BD7" s="45"/>
      <c r="BE7" s="45"/>
      <c r="BF7" s="45"/>
      <c r="BG7" s="45"/>
      <c r="BH7" s="45">
        <v>0</v>
      </c>
      <c r="BI7" s="45"/>
      <c r="BJ7" s="45"/>
      <c r="BK7" s="45"/>
      <c r="BL7" s="45"/>
      <c r="BM7" s="45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12" customHeight="1">
      <c r="A8" s="1"/>
      <c r="B8" s="66" t="s">
        <v>196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69"/>
      <c r="AM8" s="69"/>
      <c r="AN8" s="69"/>
      <c r="AO8" s="69"/>
      <c r="AP8" s="45">
        <v>137930.7062434495</v>
      </c>
      <c r="AQ8" s="45"/>
      <c r="AR8" s="45"/>
      <c r="AS8" s="45"/>
      <c r="AT8" s="45"/>
      <c r="AU8" s="45"/>
      <c r="AV8" s="45">
        <v>60508.7062434495</v>
      </c>
      <c r="AW8" s="45"/>
      <c r="AX8" s="45"/>
      <c r="AY8" s="45"/>
      <c r="AZ8" s="45"/>
      <c r="BA8" s="45"/>
      <c r="BB8" s="45">
        <v>119675</v>
      </c>
      <c r="BC8" s="45"/>
      <c r="BD8" s="45"/>
      <c r="BE8" s="45"/>
      <c r="BF8" s="45"/>
      <c r="BG8" s="45"/>
      <c r="BH8" s="45">
        <v>45937</v>
      </c>
      <c r="BI8" s="45"/>
      <c r="BJ8" s="45"/>
      <c r="BK8" s="45"/>
      <c r="BL8" s="45"/>
      <c r="BM8" s="45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" customHeight="1">
      <c r="A9" s="1"/>
      <c r="B9" s="105" t="s">
        <v>136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4"/>
      <c r="AM9" s="104"/>
      <c r="AN9" s="104"/>
      <c r="AO9" s="104"/>
      <c r="AP9" s="99">
        <f>SUM(AP10:AU11)</f>
        <v>-104550.60367347096</v>
      </c>
      <c r="AQ9" s="99"/>
      <c r="AR9" s="99"/>
      <c r="AS9" s="99"/>
      <c r="AT9" s="99"/>
      <c r="AU9" s="99"/>
      <c r="AV9" s="99">
        <f>SUM(AV10:BA11)</f>
        <v>-43056.60367347096</v>
      </c>
      <c r="AW9" s="99"/>
      <c r="AX9" s="99"/>
      <c r="AY9" s="99"/>
      <c r="AZ9" s="99"/>
      <c r="BA9" s="99"/>
      <c r="BB9" s="99">
        <f>SUM(BB10:BG11)</f>
        <v>-68389</v>
      </c>
      <c r="BC9" s="99"/>
      <c r="BD9" s="99"/>
      <c r="BE9" s="99"/>
      <c r="BF9" s="99"/>
      <c r="BG9" s="99"/>
      <c r="BH9" s="99">
        <f>SUM(BH10:BM11)</f>
        <v>-24254</v>
      </c>
      <c r="BI9" s="99"/>
      <c r="BJ9" s="99"/>
      <c r="BK9" s="99"/>
      <c r="BL9" s="99"/>
      <c r="BM9" s="99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ht="12" customHeight="1">
      <c r="A10" s="1"/>
      <c r="B10" s="66" t="s">
        <v>90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69"/>
      <c r="AM10" s="69"/>
      <c r="AN10" s="69"/>
      <c r="AO10" s="69"/>
      <c r="AP10" s="45">
        <v>-19757.46802</v>
      </c>
      <c r="AQ10" s="45"/>
      <c r="AR10" s="45"/>
      <c r="AS10" s="45"/>
      <c r="AT10" s="45"/>
      <c r="AU10" s="45"/>
      <c r="AV10" s="45">
        <v>-7409.46802</v>
      </c>
      <c r="AW10" s="45"/>
      <c r="AX10" s="45"/>
      <c r="AY10" s="45"/>
      <c r="AZ10" s="45"/>
      <c r="BA10" s="45"/>
      <c r="BB10" s="45">
        <v>0</v>
      </c>
      <c r="BC10" s="45"/>
      <c r="BD10" s="45"/>
      <c r="BE10" s="45"/>
      <c r="BF10" s="45"/>
      <c r="BG10" s="45"/>
      <c r="BH10" s="45">
        <v>0</v>
      </c>
      <c r="BI10" s="45"/>
      <c r="BJ10" s="45"/>
      <c r="BK10" s="45"/>
      <c r="BL10" s="45"/>
      <c r="BM10" s="45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" customHeight="1">
      <c r="A11" s="1"/>
      <c r="B11" s="66" t="s">
        <v>91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69"/>
      <c r="AM11" s="69"/>
      <c r="AN11" s="69"/>
      <c r="AO11" s="69"/>
      <c r="AP11" s="45">
        <v>-84793.13565347096</v>
      </c>
      <c r="AQ11" s="45"/>
      <c r="AR11" s="45"/>
      <c r="AS11" s="45"/>
      <c r="AT11" s="45"/>
      <c r="AU11" s="45"/>
      <c r="AV11" s="45">
        <v>-35647.13565347096</v>
      </c>
      <c r="AW11" s="45"/>
      <c r="AX11" s="45"/>
      <c r="AY11" s="45"/>
      <c r="AZ11" s="45"/>
      <c r="BA11" s="45"/>
      <c r="BB11" s="45">
        <v>-68389</v>
      </c>
      <c r="BC11" s="45"/>
      <c r="BD11" s="45"/>
      <c r="BE11" s="45"/>
      <c r="BF11" s="45"/>
      <c r="BG11" s="45"/>
      <c r="BH11" s="45">
        <v>-24254</v>
      </c>
      <c r="BI11" s="45"/>
      <c r="BJ11" s="45"/>
      <c r="BK11" s="45"/>
      <c r="BL11" s="45"/>
      <c r="BM11" s="45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" customHeight="1">
      <c r="A12" s="1"/>
      <c r="B12" s="105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4"/>
      <c r="AM12" s="104"/>
      <c r="AN12" s="104"/>
      <c r="AO12" s="104"/>
      <c r="AP12" s="99">
        <f>SUM(AP6,AP9)</f>
        <v>64165.49130997853</v>
      </c>
      <c r="AQ12" s="99"/>
      <c r="AR12" s="99"/>
      <c r="AS12" s="99"/>
      <c r="AT12" s="99"/>
      <c r="AU12" s="99"/>
      <c r="AV12" s="99">
        <f>SUM(AV6,AV9)</f>
        <v>27465.491309978534</v>
      </c>
      <c r="AW12" s="99"/>
      <c r="AX12" s="99"/>
      <c r="AY12" s="99"/>
      <c r="AZ12" s="99"/>
      <c r="BA12" s="99"/>
      <c r="BB12" s="99">
        <f>SUM(BB6,BB9)</f>
        <v>52114</v>
      </c>
      <c r="BC12" s="99"/>
      <c r="BD12" s="99"/>
      <c r="BE12" s="99"/>
      <c r="BF12" s="99"/>
      <c r="BG12" s="99"/>
      <c r="BH12" s="99">
        <f>SUM(BH6,BH9)</f>
        <v>21683</v>
      </c>
      <c r="BI12" s="99"/>
      <c r="BJ12" s="99"/>
      <c r="BK12" s="99"/>
      <c r="BL12" s="99"/>
      <c r="BM12" s="99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12" customHeight="1">
      <c r="A13" s="1"/>
      <c r="B13" s="66" t="s">
        <v>16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69"/>
      <c r="AM13" s="69"/>
      <c r="AN13" s="69"/>
      <c r="AO13" s="69"/>
      <c r="AP13" s="45">
        <v>-15543.340899024584</v>
      </c>
      <c r="AQ13" s="45"/>
      <c r="AR13" s="45"/>
      <c r="AS13" s="45"/>
      <c r="AT13" s="45"/>
      <c r="AU13" s="45"/>
      <c r="AV13" s="45">
        <v>-6442.340899024584</v>
      </c>
      <c r="AW13" s="45"/>
      <c r="AX13" s="45"/>
      <c r="AY13" s="45"/>
      <c r="AZ13" s="45"/>
      <c r="BA13" s="45"/>
      <c r="BB13" s="45">
        <v>-10207</v>
      </c>
      <c r="BC13" s="45"/>
      <c r="BD13" s="45"/>
      <c r="BE13" s="45"/>
      <c r="BF13" s="45"/>
      <c r="BG13" s="45"/>
      <c r="BH13" s="45">
        <v>-3352</v>
      </c>
      <c r="BI13" s="45"/>
      <c r="BJ13" s="45"/>
      <c r="BK13" s="45"/>
      <c r="BL13" s="45"/>
      <c r="BM13" s="45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" customHeight="1">
      <c r="A14" s="1"/>
      <c r="B14" s="66" t="s">
        <v>17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69"/>
      <c r="AM14" s="69"/>
      <c r="AN14" s="69"/>
      <c r="AO14" s="69"/>
      <c r="AP14" s="45">
        <v>-29040.770009640506</v>
      </c>
      <c r="AQ14" s="45"/>
      <c r="AR14" s="45"/>
      <c r="AS14" s="45"/>
      <c r="AT14" s="45"/>
      <c r="AU14" s="45"/>
      <c r="AV14" s="45">
        <v>-9504.770009640506</v>
      </c>
      <c r="AW14" s="45"/>
      <c r="AX14" s="45"/>
      <c r="AY14" s="45"/>
      <c r="AZ14" s="45"/>
      <c r="BA14" s="45"/>
      <c r="BB14" s="45">
        <v>-19596.549957335337</v>
      </c>
      <c r="BC14" s="45"/>
      <c r="BD14" s="45"/>
      <c r="BE14" s="45"/>
      <c r="BF14" s="45"/>
      <c r="BG14" s="45"/>
      <c r="BH14" s="45">
        <v>-10646.099914670673</v>
      </c>
      <c r="BI14" s="45"/>
      <c r="BJ14" s="45"/>
      <c r="BK14" s="45"/>
      <c r="BL14" s="45"/>
      <c r="BM14" s="45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" customHeight="1">
      <c r="A15" s="1"/>
      <c r="B15" s="66" t="s">
        <v>15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69"/>
      <c r="AM15" s="69"/>
      <c r="AN15" s="69"/>
      <c r="AO15" s="69"/>
      <c r="AP15" s="45">
        <v>7016.678411252453</v>
      </c>
      <c r="AQ15" s="45"/>
      <c r="AR15" s="45"/>
      <c r="AS15" s="45"/>
      <c r="AT15" s="45"/>
      <c r="AU15" s="45"/>
      <c r="AV15" s="45">
        <v>1705.6784112524529</v>
      </c>
      <c r="AW15" s="45"/>
      <c r="AX15" s="45"/>
      <c r="AY15" s="45"/>
      <c r="AZ15" s="45"/>
      <c r="BA15" s="45"/>
      <c r="BB15" s="45">
        <v>2251</v>
      </c>
      <c r="BC15" s="45"/>
      <c r="BD15" s="45"/>
      <c r="BE15" s="45"/>
      <c r="BF15" s="45"/>
      <c r="BG15" s="45"/>
      <c r="BH15" s="45">
        <v>822</v>
      </c>
      <c r="BI15" s="45"/>
      <c r="BJ15" s="45"/>
      <c r="BK15" s="45"/>
      <c r="BL15" s="45"/>
      <c r="BM15" s="45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" customHeight="1">
      <c r="A16" s="1"/>
      <c r="B16" s="66" t="s">
        <v>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69"/>
      <c r="AM16" s="69"/>
      <c r="AN16" s="69"/>
      <c r="AO16" s="69"/>
      <c r="AP16" s="45">
        <v>-2939.7551326370226</v>
      </c>
      <c r="AQ16" s="45"/>
      <c r="AR16" s="45"/>
      <c r="AS16" s="45"/>
      <c r="AT16" s="45"/>
      <c r="AU16" s="45"/>
      <c r="AV16" s="45">
        <v>-1194.7551326370226</v>
      </c>
      <c r="AW16" s="45"/>
      <c r="AX16" s="45"/>
      <c r="AY16" s="45"/>
      <c r="AZ16" s="45"/>
      <c r="BA16" s="45"/>
      <c r="BB16" s="45">
        <v>-1206</v>
      </c>
      <c r="BC16" s="45"/>
      <c r="BD16" s="45"/>
      <c r="BE16" s="45"/>
      <c r="BF16" s="45"/>
      <c r="BG16" s="45"/>
      <c r="BH16" s="45">
        <v>-409</v>
      </c>
      <c r="BI16" s="45"/>
      <c r="BJ16" s="45"/>
      <c r="BK16" s="45"/>
      <c r="BL16" s="45"/>
      <c r="BM16" s="45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12" customHeight="1">
      <c r="A17" s="1"/>
      <c r="B17" s="66" t="s">
        <v>19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69"/>
      <c r="AM17" s="69"/>
      <c r="AN17" s="69"/>
      <c r="AO17" s="69"/>
      <c r="AP17" s="45">
        <v>0</v>
      </c>
      <c r="AQ17" s="45"/>
      <c r="AR17" s="45"/>
      <c r="AS17" s="45"/>
      <c r="AT17" s="45"/>
      <c r="AU17" s="45"/>
      <c r="AV17" s="45">
        <v>0</v>
      </c>
      <c r="AW17" s="45"/>
      <c r="AX17" s="45"/>
      <c r="AY17" s="45"/>
      <c r="AZ17" s="45"/>
      <c r="BA17" s="45"/>
      <c r="BB17" s="45">
        <v>-4</v>
      </c>
      <c r="BC17" s="45"/>
      <c r="BD17" s="45"/>
      <c r="BE17" s="45"/>
      <c r="BF17" s="45"/>
      <c r="BG17" s="45"/>
      <c r="BH17" s="45">
        <v>0</v>
      </c>
      <c r="BI17" s="45"/>
      <c r="BJ17" s="45"/>
      <c r="BK17" s="45"/>
      <c r="BL17" s="45"/>
      <c r="BM17" s="45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12" customHeight="1">
      <c r="A18" s="1"/>
      <c r="B18" s="66" t="s">
        <v>20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69"/>
      <c r="AM18" s="69"/>
      <c r="AN18" s="69"/>
      <c r="AO18" s="69"/>
      <c r="AP18" s="45">
        <v>0</v>
      </c>
      <c r="AQ18" s="45"/>
      <c r="AR18" s="45"/>
      <c r="AS18" s="45"/>
      <c r="AT18" s="45"/>
      <c r="AU18" s="45"/>
      <c r="AV18" s="45">
        <v>0</v>
      </c>
      <c r="AW18" s="45"/>
      <c r="AX18" s="45"/>
      <c r="AY18" s="45"/>
      <c r="AZ18" s="45"/>
      <c r="BA18" s="45"/>
      <c r="BB18" s="45">
        <v>0</v>
      </c>
      <c r="BC18" s="45"/>
      <c r="BD18" s="45"/>
      <c r="BE18" s="45"/>
      <c r="BF18" s="45"/>
      <c r="BG18" s="45"/>
      <c r="BH18" s="45">
        <v>0</v>
      </c>
      <c r="BI18" s="45"/>
      <c r="BJ18" s="45"/>
      <c r="BK18" s="45"/>
      <c r="BL18" s="45"/>
      <c r="BM18" s="45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" customHeight="1">
      <c r="A19" s="1"/>
      <c r="B19" s="105" t="s">
        <v>21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4"/>
      <c r="AM19" s="104"/>
      <c r="AN19" s="104"/>
      <c r="AO19" s="104"/>
      <c r="AP19" s="99">
        <f>SUM(AP12:AU18)</f>
        <v>23658.303679928875</v>
      </c>
      <c r="AQ19" s="99"/>
      <c r="AR19" s="99"/>
      <c r="AS19" s="99"/>
      <c r="AT19" s="99"/>
      <c r="AU19" s="99"/>
      <c r="AV19" s="99">
        <f>SUM(AV12:BA18)</f>
        <v>12029.303679928873</v>
      </c>
      <c r="AW19" s="99"/>
      <c r="AX19" s="99"/>
      <c r="AY19" s="99"/>
      <c r="AZ19" s="99"/>
      <c r="BA19" s="99"/>
      <c r="BB19" s="99">
        <f>SUM(BB12:BG18)</f>
        <v>23351.450042664663</v>
      </c>
      <c r="BC19" s="99"/>
      <c r="BD19" s="99"/>
      <c r="BE19" s="99"/>
      <c r="BF19" s="99"/>
      <c r="BG19" s="99"/>
      <c r="BH19" s="99">
        <f>SUM(BH12:BM18)</f>
        <v>8097.900085329327</v>
      </c>
      <c r="BI19" s="99"/>
      <c r="BJ19" s="99"/>
      <c r="BK19" s="99"/>
      <c r="BL19" s="99"/>
      <c r="BM19" s="99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" customHeight="1">
      <c r="A20" s="1"/>
      <c r="B20" s="66" t="s">
        <v>92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69"/>
      <c r="AM20" s="69"/>
      <c r="AN20" s="69"/>
      <c r="AO20" s="69"/>
      <c r="AP20" s="45">
        <v>1120.8986081635217</v>
      </c>
      <c r="AQ20" s="45"/>
      <c r="AR20" s="45"/>
      <c r="AS20" s="45"/>
      <c r="AT20" s="45"/>
      <c r="AU20" s="45"/>
      <c r="AV20" s="45">
        <v>350.89860816352166</v>
      </c>
      <c r="AW20" s="45"/>
      <c r="AX20" s="45"/>
      <c r="AY20" s="45"/>
      <c r="AZ20" s="45"/>
      <c r="BA20" s="45"/>
      <c r="BB20" s="45">
        <v>-1491</v>
      </c>
      <c r="BC20" s="45"/>
      <c r="BD20" s="45"/>
      <c r="BE20" s="45"/>
      <c r="BF20" s="45"/>
      <c r="BG20" s="45"/>
      <c r="BH20" s="45">
        <v>-590</v>
      </c>
      <c r="BI20" s="45"/>
      <c r="BJ20" s="45"/>
      <c r="BK20" s="45"/>
      <c r="BL20" s="45"/>
      <c r="BM20" s="45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" customHeight="1">
      <c r="A21" s="1"/>
      <c r="B21" s="66" t="s">
        <v>22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69"/>
      <c r="AM21" s="69"/>
      <c r="AN21" s="69"/>
      <c r="AO21" s="69"/>
      <c r="AP21" s="45">
        <v>0</v>
      </c>
      <c r="AQ21" s="45"/>
      <c r="AR21" s="45"/>
      <c r="AS21" s="45"/>
      <c r="AT21" s="45"/>
      <c r="AU21" s="45"/>
      <c r="AV21" s="45">
        <v>0</v>
      </c>
      <c r="AW21" s="45"/>
      <c r="AX21" s="45"/>
      <c r="AY21" s="45"/>
      <c r="AZ21" s="45"/>
      <c r="BA21" s="45"/>
      <c r="BB21" s="45">
        <v>18</v>
      </c>
      <c r="BC21" s="45"/>
      <c r="BD21" s="45"/>
      <c r="BE21" s="45"/>
      <c r="BF21" s="45"/>
      <c r="BG21" s="45"/>
      <c r="BH21" s="45">
        <v>18</v>
      </c>
      <c r="BI21" s="45"/>
      <c r="BJ21" s="45"/>
      <c r="BK21" s="45"/>
      <c r="BL21" s="45"/>
      <c r="BM21" s="45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" customHeight="1">
      <c r="A22" s="1"/>
      <c r="B22" s="66" t="s">
        <v>168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69"/>
      <c r="AM22" s="69"/>
      <c r="AN22" s="69"/>
      <c r="AO22" s="69"/>
      <c r="AP22" s="45">
        <v>0</v>
      </c>
      <c r="AQ22" s="45"/>
      <c r="AR22" s="45"/>
      <c r="AS22" s="45"/>
      <c r="AT22" s="45"/>
      <c r="AU22" s="45"/>
      <c r="AV22" s="45">
        <v>0</v>
      </c>
      <c r="AW22" s="45"/>
      <c r="AX22" s="45"/>
      <c r="AY22" s="45"/>
      <c r="AZ22" s="45"/>
      <c r="BA22" s="45"/>
      <c r="BB22" s="45">
        <v>1</v>
      </c>
      <c r="BC22" s="45"/>
      <c r="BD22" s="45"/>
      <c r="BE22" s="45"/>
      <c r="BF22" s="45"/>
      <c r="BG22" s="45"/>
      <c r="BH22" s="45">
        <v>-1</v>
      </c>
      <c r="BI22" s="45"/>
      <c r="BJ22" s="45"/>
      <c r="BK22" s="45"/>
      <c r="BL22" s="45"/>
      <c r="BM22" s="45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" customHeight="1">
      <c r="A23" s="1"/>
      <c r="B23" s="105" t="s">
        <v>23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4"/>
      <c r="AM23" s="104"/>
      <c r="AN23" s="104"/>
      <c r="AO23" s="104"/>
      <c r="AP23" s="99">
        <f>SUM(AP19:AU21)</f>
        <v>24779.202288092398</v>
      </c>
      <c r="AQ23" s="99"/>
      <c r="AR23" s="99"/>
      <c r="AS23" s="99"/>
      <c r="AT23" s="99"/>
      <c r="AU23" s="99"/>
      <c r="AV23" s="99">
        <f>SUM(AV19:BA22)</f>
        <v>12380.202288092394</v>
      </c>
      <c r="AW23" s="99"/>
      <c r="AX23" s="99"/>
      <c r="AY23" s="99"/>
      <c r="AZ23" s="99"/>
      <c r="BA23" s="99"/>
      <c r="BB23" s="99">
        <f>SUM(BB19:BG22)</f>
        <v>21879.450042664663</v>
      </c>
      <c r="BC23" s="99"/>
      <c r="BD23" s="99"/>
      <c r="BE23" s="99"/>
      <c r="BF23" s="99"/>
      <c r="BG23" s="99"/>
      <c r="BH23" s="99">
        <f>SUM(BH19:BM22)</f>
        <v>7524.900085329327</v>
      </c>
      <c r="BI23" s="99"/>
      <c r="BJ23" s="99"/>
      <c r="BK23" s="99"/>
      <c r="BL23" s="99"/>
      <c r="BM23" s="99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" customHeight="1">
      <c r="A24" s="1"/>
      <c r="B24" s="66" t="s">
        <v>24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69"/>
      <c r="AM24" s="69"/>
      <c r="AN24" s="69"/>
      <c r="AO24" s="69"/>
      <c r="AP24" s="45">
        <v>-2221.576242603522</v>
      </c>
      <c r="AQ24" s="45"/>
      <c r="AR24" s="45"/>
      <c r="AS24" s="45"/>
      <c r="AT24" s="45"/>
      <c r="AU24" s="45"/>
      <c r="AV24" s="45">
        <v>-719.5762426035221</v>
      </c>
      <c r="AW24" s="45"/>
      <c r="AX24" s="45"/>
      <c r="AY24" s="45"/>
      <c r="AZ24" s="45"/>
      <c r="BA24" s="45"/>
      <c r="BB24" s="45">
        <v>-4803</v>
      </c>
      <c r="BC24" s="45"/>
      <c r="BD24" s="45"/>
      <c r="BE24" s="45"/>
      <c r="BF24" s="45"/>
      <c r="BG24" s="45"/>
      <c r="BH24" s="45">
        <v>-2406</v>
      </c>
      <c r="BI24" s="45"/>
      <c r="BJ24" s="45"/>
      <c r="BK24" s="45"/>
      <c r="BL24" s="45"/>
      <c r="BM24" s="45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" customHeight="1">
      <c r="A25" s="1"/>
      <c r="B25" s="105" t="s">
        <v>93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4"/>
      <c r="AM25" s="104"/>
      <c r="AN25" s="104"/>
      <c r="AO25" s="104"/>
      <c r="AP25" s="99">
        <f>SUM(AP23:AU24)</f>
        <v>22557.626045488876</v>
      </c>
      <c r="AQ25" s="99"/>
      <c r="AR25" s="99"/>
      <c r="AS25" s="99"/>
      <c r="AT25" s="99"/>
      <c r="AU25" s="99"/>
      <c r="AV25" s="99">
        <f>SUM(AV23:BA24)</f>
        <v>11660.626045488872</v>
      </c>
      <c r="AW25" s="99"/>
      <c r="AX25" s="99"/>
      <c r="AY25" s="99"/>
      <c r="AZ25" s="99"/>
      <c r="BA25" s="99"/>
      <c r="BB25" s="99">
        <f>SUM(BB23:BG24)</f>
        <v>17076.450042664663</v>
      </c>
      <c r="BC25" s="99"/>
      <c r="BD25" s="99"/>
      <c r="BE25" s="99"/>
      <c r="BF25" s="99"/>
      <c r="BG25" s="99"/>
      <c r="BH25" s="99">
        <f>SUM(BH23:BM24)</f>
        <v>5118.900085329327</v>
      </c>
      <c r="BI25" s="99"/>
      <c r="BJ25" s="99"/>
      <c r="BK25" s="99"/>
      <c r="BL25" s="99"/>
      <c r="BM25" s="99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2" customHeight="1">
      <c r="A26" s="1"/>
      <c r="B26" s="114" t="s">
        <v>26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9"/>
      <c r="AM26" s="119"/>
      <c r="AN26" s="119"/>
      <c r="AO26" s="119"/>
      <c r="AP26" s="96"/>
      <c r="AQ26" s="96"/>
      <c r="AR26" s="96"/>
      <c r="AS26" s="96"/>
      <c r="AT26" s="96"/>
      <c r="AU26" s="96"/>
      <c r="AV26" s="96"/>
      <c r="AW26" s="97"/>
      <c r="AX26" s="97"/>
      <c r="AY26" s="97"/>
      <c r="AZ26" s="97"/>
      <c r="BA26" s="98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8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2" customHeight="1">
      <c r="A27" s="1"/>
      <c r="B27" s="66" t="s">
        <v>27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69"/>
      <c r="AM27" s="69"/>
      <c r="AN27" s="69"/>
      <c r="AO27" s="69"/>
      <c r="AP27" s="45">
        <v>0</v>
      </c>
      <c r="AQ27" s="45"/>
      <c r="AR27" s="45"/>
      <c r="AS27" s="45"/>
      <c r="AT27" s="45"/>
      <c r="AU27" s="45"/>
      <c r="AV27" s="45">
        <v>0</v>
      </c>
      <c r="AW27" s="45"/>
      <c r="AX27" s="45"/>
      <c r="AY27" s="45"/>
      <c r="AZ27" s="45"/>
      <c r="BA27" s="45"/>
      <c r="BB27" s="45">
        <v>0</v>
      </c>
      <c r="BC27" s="45"/>
      <c r="BD27" s="45"/>
      <c r="BE27" s="45"/>
      <c r="BF27" s="45"/>
      <c r="BG27" s="45"/>
      <c r="BH27" s="45">
        <v>0</v>
      </c>
      <c r="BI27" s="45"/>
      <c r="BJ27" s="45"/>
      <c r="BK27" s="45"/>
      <c r="BL27" s="45"/>
      <c r="BM27" s="45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2" customHeight="1">
      <c r="A28" s="1"/>
      <c r="B28" s="116" t="s">
        <v>28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77"/>
      <c r="AM28" s="77"/>
      <c r="AN28" s="77"/>
      <c r="AO28" s="77"/>
      <c r="AP28" s="48">
        <f>SUM(AP25,AP27)</f>
        <v>22557.626045488876</v>
      </c>
      <c r="AQ28" s="48"/>
      <c r="AR28" s="48"/>
      <c r="AS28" s="48"/>
      <c r="AT28" s="48"/>
      <c r="AU28" s="48"/>
      <c r="AV28" s="48">
        <f>SUM(AV25,AV27)</f>
        <v>11660.626045488872</v>
      </c>
      <c r="AW28" s="48"/>
      <c r="AX28" s="48"/>
      <c r="AY28" s="48"/>
      <c r="AZ28" s="48"/>
      <c r="BA28" s="48"/>
      <c r="BB28" s="48">
        <f>SUM(BB25,BB27)</f>
        <v>17076.450042664663</v>
      </c>
      <c r="BC28" s="48"/>
      <c r="BD28" s="48"/>
      <c r="BE28" s="48"/>
      <c r="BF28" s="48"/>
      <c r="BG28" s="48"/>
      <c r="BH28" s="48">
        <f>SUM(BH25,BH27)</f>
        <v>5118.900085329327</v>
      </c>
      <c r="BI28" s="48"/>
      <c r="BJ28" s="48"/>
      <c r="BK28" s="48"/>
      <c r="BL28" s="48"/>
      <c r="BM28" s="48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s="9" customFormat="1" ht="12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"/>
      <c r="AM29" s="4"/>
      <c r="AN29" s="4"/>
      <c r="AO29" s="4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5" customHeight="1">
      <c r="A30" s="1"/>
      <c r="B30" s="112" t="s">
        <v>96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73" t="s">
        <v>1</v>
      </c>
      <c r="AM30" s="73"/>
      <c r="AN30" s="73"/>
      <c r="AO30" s="73"/>
      <c r="AP30" s="95">
        <f>AP28</f>
        <v>22557.626045488876</v>
      </c>
      <c r="AQ30" s="95"/>
      <c r="AR30" s="95"/>
      <c r="AS30" s="95"/>
      <c r="AT30" s="95"/>
      <c r="AU30" s="95"/>
      <c r="AV30" s="95">
        <f>AV28</f>
        <v>11660.626045488872</v>
      </c>
      <c r="AW30" s="95"/>
      <c r="AX30" s="95"/>
      <c r="AY30" s="95"/>
      <c r="AZ30" s="95"/>
      <c r="BA30" s="95"/>
      <c r="BB30" s="95">
        <f>BB28</f>
        <v>17076.450042664663</v>
      </c>
      <c r="BC30" s="95"/>
      <c r="BD30" s="95"/>
      <c r="BE30" s="95"/>
      <c r="BF30" s="95"/>
      <c r="BG30" s="95"/>
      <c r="BH30" s="95">
        <f>BH28</f>
        <v>5118.900085329327</v>
      </c>
      <c r="BI30" s="95"/>
      <c r="BJ30" s="95"/>
      <c r="BK30" s="95"/>
      <c r="BL30" s="95"/>
      <c r="BM30" s="95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2" customHeight="1">
      <c r="A31" s="1"/>
      <c r="B31" s="109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69"/>
      <c r="AM31" s="69"/>
      <c r="AN31" s="69"/>
      <c r="AO31" s="69"/>
      <c r="AP31" s="45">
        <v>22311.759102896158</v>
      </c>
      <c r="AQ31" s="45"/>
      <c r="AR31" s="45"/>
      <c r="AS31" s="45"/>
      <c r="AT31" s="45"/>
      <c r="AU31" s="45"/>
      <c r="AV31" s="45">
        <v>11425.759102896158</v>
      </c>
      <c r="AW31" s="45"/>
      <c r="AX31" s="45"/>
      <c r="AY31" s="45"/>
      <c r="AZ31" s="45"/>
      <c r="BA31" s="45"/>
      <c r="BB31" s="45">
        <v>16846.450042664663</v>
      </c>
      <c r="BC31" s="45"/>
      <c r="BD31" s="45"/>
      <c r="BE31" s="45"/>
      <c r="BF31" s="45"/>
      <c r="BG31" s="45"/>
      <c r="BH31" s="45">
        <v>4983.900085329327</v>
      </c>
      <c r="BI31" s="45"/>
      <c r="BJ31" s="45"/>
      <c r="BK31" s="45"/>
      <c r="BL31" s="45"/>
      <c r="BM31" s="45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" customHeight="1">
      <c r="A32" s="1"/>
      <c r="B32" s="109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69"/>
      <c r="AM32" s="69"/>
      <c r="AN32" s="69"/>
      <c r="AO32" s="69"/>
      <c r="AP32" s="45">
        <v>245.86694259271826</v>
      </c>
      <c r="AQ32" s="45"/>
      <c r="AR32" s="45"/>
      <c r="AS32" s="45"/>
      <c r="AT32" s="45"/>
      <c r="AU32" s="45"/>
      <c r="AV32" s="45">
        <v>234.86694259271462</v>
      </c>
      <c r="AW32" s="45"/>
      <c r="AX32" s="45"/>
      <c r="AY32" s="45"/>
      <c r="AZ32" s="45"/>
      <c r="BA32" s="45"/>
      <c r="BB32" s="45">
        <v>230</v>
      </c>
      <c r="BC32" s="45"/>
      <c r="BD32" s="45"/>
      <c r="BE32" s="45"/>
      <c r="BF32" s="45"/>
      <c r="BG32" s="45"/>
      <c r="BH32" s="45">
        <v>135</v>
      </c>
      <c r="BI32" s="45"/>
      <c r="BJ32" s="45"/>
      <c r="BK32" s="45"/>
      <c r="BL32" s="45"/>
      <c r="BM32" s="45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s="9" customFormat="1" ht="12" customHeight="1">
      <c r="A33" s="1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4"/>
      <c r="AM33" s="4"/>
      <c r="AN33" s="4"/>
      <c r="AO33" s="4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5" customHeight="1">
      <c r="A34" s="1"/>
      <c r="B34" s="112" t="s">
        <v>101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73" t="s">
        <v>1</v>
      </c>
      <c r="AM34" s="73"/>
      <c r="AN34" s="73"/>
      <c r="AO34" s="73"/>
      <c r="AP34" s="94" t="s">
        <v>201</v>
      </c>
      <c r="AQ34" s="94"/>
      <c r="AR34" s="94"/>
      <c r="AS34" s="94"/>
      <c r="AT34" s="94"/>
      <c r="AU34" s="94"/>
      <c r="AV34" s="94" t="s">
        <v>201</v>
      </c>
      <c r="AW34" s="94"/>
      <c r="AX34" s="94"/>
      <c r="AY34" s="94"/>
      <c r="AZ34" s="94"/>
      <c r="BA34" s="94"/>
      <c r="BB34" s="94" t="s">
        <v>201</v>
      </c>
      <c r="BC34" s="94"/>
      <c r="BD34" s="94"/>
      <c r="BE34" s="94"/>
      <c r="BF34" s="94"/>
      <c r="BG34" s="94"/>
      <c r="BH34" s="94" t="s">
        <v>201</v>
      </c>
      <c r="BI34" s="94"/>
      <c r="BJ34" s="94"/>
      <c r="BK34" s="94"/>
      <c r="BL34" s="94"/>
      <c r="BM34" s="94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2" customHeight="1">
      <c r="A35" s="1"/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75"/>
      <c r="AM35" s="75"/>
      <c r="AN35" s="75"/>
      <c r="AO35" s="75"/>
      <c r="AP35" s="60"/>
      <c r="AQ35" s="60"/>
      <c r="AR35" s="60"/>
      <c r="AS35" s="60"/>
      <c r="AT35" s="60"/>
      <c r="AU35" s="60"/>
      <c r="AV35" s="60"/>
      <c r="AW35" s="91"/>
      <c r="AX35" s="91"/>
      <c r="AY35" s="91"/>
      <c r="AZ35" s="91"/>
      <c r="BA35" s="92"/>
      <c r="BB35" s="60"/>
      <c r="BC35" s="60"/>
      <c r="BD35" s="60"/>
      <c r="BE35" s="60"/>
      <c r="BF35" s="60"/>
      <c r="BG35" s="60"/>
      <c r="BH35" s="60"/>
      <c r="BI35" s="91"/>
      <c r="BJ35" s="91"/>
      <c r="BK35" s="91"/>
      <c r="BL35" s="91"/>
      <c r="BM35" s="92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2" customHeight="1">
      <c r="A36" s="1"/>
      <c r="B36" s="107" t="s">
        <v>100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69"/>
      <c r="AM36" s="69"/>
      <c r="AN36" s="69"/>
      <c r="AO36" s="69"/>
      <c r="AP36" s="93">
        <v>0.7519208681829626</v>
      </c>
      <c r="AQ36" s="93"/>
      <c r="AR36" s="93"/>
      <c r="AS36" s="93"/>
      <c r="AT36" s="93"/>
      <c r="AU36" s="93"/>
      <c r="AV36" s="93">
        <v>0.3886875348496291</v>
      </c>
      <c r="AW36" s="93"/>
      <c r="AX36" s="93"/>
      <c r="AY36" s="93"/>
      <c r="AZ36" s="93"/>
      <c r="BA36" s="93"/>
      <c r="BB36" s="93">
        <v>0.5692150014221554</v>
      </c>
      <c r="BC36" s="93"/>
      <c r="BD36" s="93"/>
      <c r="BE36" s="93"/>
      <c r="BF36" s="93"/>
      <c r="BG36" s="93"/>
      <c r="BH36" s="93">
        <v>0.1706300028443109</v>
      </c>
      <c r="BI36" s="93"/>
      <c r="BJ36" s="93"/>
      <c r="BK36" s="93"/>
      <c r="BL36" s="93"/>
      <c r="BM36" s="93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2" customHeight="1">
      <c r="A37" s="1"/>
      <c r="B37" s="107" t="s">
        <v>98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69"/>
      <c r="AM37" s="69"/>
      <c r="AN37" s="69"/>
      <c r="AO37" s="69"/>
      <c r="AP37" s="90">
        <v>0</v>
      </c>
      <c r="AQ37" s="90"/>
      <c r="AR37" s="90"/>
      <c r="AS37" s="90"/>
      <c r="AT37" s="90"/>
      <c r="AU37" s="90"/>
      <c r="AV37" s="90">
        <v>0</v>
      </c>
      <c r="AW37" s="90"/>
      <c r="AX37" s="90"/>
      <c r="AY37" s="90"/>
      <c r="AZ37" s="90"/>
      <c r="BA37" s="90"/>
      <c r="BB37" s="90">
        <v>0</v>
      </c>
      <c r="BC37" s="90"/>
      <c r="BD37" s="90"/>
      <c r="BE37" s="90"/>
      <c r="BF37" s="90"/>
      <c r="BG37" s="90"/>
      <c r="BH37" s="90">
        <v>0</v>
      </c>
      <c r="BI37" s="90"/>
      <c r="BJ37" s="90"/>
      <c r="BK37" s="90"/>
      <c r="BL37" s="90"/>
      <c r="BM37" s="90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" customHeight="1">
      <c r="A38" s="1"/>
      <c r="B38" s="110" t="s">
        <v>99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75"/>
      <c r="AM38" s="75"/>
      <c r="AN38" s="75"/>
      <c r="AO38" s="75"/>
      <c r="AP38" s="60"/>
      <c r="AQ38" s="60"/>
      <c r="AR38" s="60"/>
      <c r="AS38" s="60"/>
      <c r="AT38" s="60"/>
      <c r="AU38" s="60"/>
      <c r="AV38" s="60"/>
      <c r="AW38" s="91"/>
      <c r="AX38" s="91"/>
      <c r="AY38" s="91"/>
      <c r="AZ38" s="91"/>
      <c r="BA38" s="92"/>
      <c r="BB38" s="60"/>
      <c r="BC38" s="60"/>
      <c r="BD38" s="60"/>
      <c r="BE38" s="60"/>
      <c r="BF38" s="60"/>
      <c r="BG38" s="60"/>
      <c r="BH38" s="60"/>
      <c r="BI38" s="91"/>
      <c r="BJ38" s="91"/>
      <c r="BK38" s="91"/>
      <c r="BL38" s="91"/>
      <c r="BM38" s="92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2" customHeight="1">
      <c r="A39" s="1"/>
      <c r="B39" s="107" t="s">
        <v>100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69"/>
      <c r="AM39" s="69"/>
      <c r="AN39" s="69"/>
      <c r="AO39" s="69"/>
      <c r="AP39" s="93">
        <v>0.7519208681829626</v>
      </c>
      <c r="AQ39" s="93"/>
      <c r="AR39" s="93"/>
      <c r="AS39" s="93"/>
      <c r="AT39" s="93"/>
      <c r="AU39" s="93"/>
      <c r="AV39" s="93">
        <v>0.3886875348496291</v>
      </c>
      <c r="AW39" s="93"/>
      <c r="AX39" s="93"/>
      <c r="AY39" s="93"/>
      <c r="AZ39" s="93"/>
      <c r="BA39" s="93"/>
      <c r="BB39" s="93">
        <v>0.5692150014221554</v>
      </c>
      <c r="BC39" s="93"/>
      <c r="BD39" s="93"/>
      <c r="BE39" s="93"/>
      <c r="BF39" s="93"/>
      <c r="BG39" s="93"/>
      <c r="BH39" s="93">
        <v>0.1706300028443109</v>
      </c>
      <c r="BI39" s="93"/>
      <c r="BJ39" s="93"/>
      <c r="BK39" s="93"/>
      <c r="BL39" s="93"/>
      <c r="BM39" s="93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2" customHeight="1">
      <c r="A40" s="1"/>
      <c r="B40" s="107" t="s">
        <v>98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69"/>
      <c r="AM40" s="69"/>
      <c r="AN40" s="69"/>
      <c r="AO40" s="69"/>
      <c r="AP40" s="90">
        <v>0</v>
      </c>
      <c r="AQ40" s="90"/>
      <c r="AR40" s="90"/>
      <c r="AS40" s="90"/>
      <c r="AT40" s="90"/>
      <c r="AU40" s="90"/>
      <c r="AV40" s="90">
        <v>0</v>
      </c>
      <c r="AW40" s="90"/>
      <c r="AX40" s="90"/>
      <c r="AY40" s="90"/>
      <c r="AZ40" s="90"/>
      <c r="BA40" s="90"/>
      <c r="BB40" s="90">
        <v>0</v>
      </c>
      <c r="BC40" s="90"/>
      <c r="BD40" s="90"/>
      <c r="BE40" s="90"/>
      <c r="BF40" s="90"/>
      <c r="BG40" s="90"/>
      <c r="BH40" s="90">
        <v>0</v>
      </c>
      <c r="BI40" s="90"/>
      <c r="BJ40" s="90"/>
      <c r="BK40" s="90"/>
      <c r="BL40" s="90"/>
      <c r="BM40" s="90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s="9" customFormat="1" ht="12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4"/>
      <c r="AM41" s="4"/>
      <c r="AN41" s="4"/>
      <c r="AO41" s="4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s="9" customFormat="1" ht="12" customHeight="1">
      <c r="A42" s="1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4"/>
      <c r="AM42" s="4"/>
      <c r="AN42" s="4"/>
      <c r="AO42" s="4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1:83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1:83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1:83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1:83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1:8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1:83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1:83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1:83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1:83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1:83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1:83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1:83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1:83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1:83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1:8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1:83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1:83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1:83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1:83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1:83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1:83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1:83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1:83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1:83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1: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</sheetData>
  <sheetProtection/>
  <mergeCells count="212">
    <mergeCell ref="AV20:BA20"/>
    <mergeCell ref="B3:AK4"/>
    <mergeCell ref="B5:AK5"/>
    <mergeCell ref="B8:AK8"/>
    <mergeCell ref="B14:AK14"/>
    <mergeCell ref="AV6:BA6"/>
    <mergeCell ref="AV7:BA7"/>
    <mergeCell ref="AV8:BA8"/>
    <mergeCell ref="AV18:BA18"/>
    <mergeCell ref="AL25:AO25"/>
    <mergeCell ref="AL24:AO24"/>
    <mergeCell ref="AL26:AO26"/>
    <mergeCell ref="AL20:AO20"/>
    <mergeCell ref="AL21:AO21"/>
    <mergeCell ref="AL22:AO22"/>
    <mergeCell ref="AL23:AO23"/>
    <mergeCell ref="AV36:BA36"/>
    <mergeCell ref="AP37:AU37"/>
    <mergeCell ref="AV37:BA37"/>
    <mergeCell ref="AV40:BA40"/>
    <mergeCell ref="AV39:BA39"/>
    <mergeCell ref="AP38:AU38"/>
    <mergeCell ref="AV38:BA38"/>
    <mergeCell ref="AP40:AU40"/>
    <mergeCell ref="AP36:AU36"/>
    <mergeCell ref="AP23:AU23"/>
    <mergeCell ref="AV23:BA23"/>
    <mergeCell ref="AP22:AU22"/>
    <mergeCell ref="AV22:BA22"/>
    <mergeCell ref="AL40:AO40"/>
    <mergeCell ref="AL37:AO37"/>
    <mergeCell ref="AL28:AO28"/>
    <mergeCell ref="AL34:AO34"/>
    <mergeCell ref="AL36:AO36"/>
    <mergeCell ref="AL35:AO35"/>
    <mergeCell ref="AP18:AU18"/>
    <mergeCell ref="AP17:AU17"/>
    <mergeCell ref="AV17:BA17"/>
    <mergeCell ref="AV14:BA14"/>
    <mergeCell ref="AV16:BA16"/>
    <mergeCell ref="AV25:BA25"/>
    <mergeCell ref="AP24:AU24"/>
    <mergeCell ref="AV24:BA24"/>
    <mergeCell ref="AP21:AU21"/>
    <mergeCell ref="AV21:BA21"/>
    <mergeCell ref="AV15:BA15"/>
    <mergeCell ref="AV13:BA13"/>
    <mergeCell ref="AP6:AU6"/>
    <mergeCell ref="AP7:AU7"/>
    <mergeCell ref="AP8:AU8"/>
    <mergeCell ref="AV12:BA12"/>
    <mergeCell ref="AP14:AU14"/>
    <mergeCell ref="AV30:BA30"/>
    <mergeCell ref="AV26:BA26"/>
    <mergeCell ref="AV35:BA35"/>
    <mergeCell ref="AP28:AU28"/>
    <mergeCell ref="AV34:BA34"/>
    <mergeCell ref="AP31:AU31"/>
    <mergeCell ref="AV31:BA31"/>
    <mergeCell ref="AP32:AU32"/>
    <mergeCell ref="AV32:BA32"/>
    <mergeCell ref="AL16:AO16"/>
    <mergeCell ref="AL17:AO17"/>
    <mergeCell ref="AL18:AO18"/>
    <mergeCell ref="AL19:AO19"/>
    <mergeCell ref="AV27:BA27"/>
    <mergeCell ref="AV28:BA28"/>
    <mergeCell ref="AP20:AU20"/>
    <mergeCell ref="AP19:AU19"/>
    <mergeCell ref="AV19:BA19"/>
    <mergeCell ref="AP16:AU16"/>
    <mergeCell ref="AV10:BA10"/>
    <mergeCell ref="AL8:AO8"/>
    <mergeCell ref="AL3:AO4"/>
    <mergeCell ref="AL5:AO5"/>
    <mergeCell ref="AL6:AO6"/>
    <mergeCell ref="AL7:AO7"/>
    <mergeCell ref="AP4:AU4"/>
    <mergeCell ref="AV4:BA4"/>
    <mergeCell ref="AP5:AU5"/>
    <mergeCell ref="AV5:BA5"/>
    <mergeCell ref="B20:AK20"/>
    <mergeCell ref="B17:AK17"/>
    <mergeCell ref="B18:AK18"/>
    <mergeCell ref="B19:AK19"/>
    <mergeCell ref="B2:BM2"/>
    <mergeCell ref="B6:AK6"/>
    <mergeCell ref="B11:AK11"/>
    <mergeCell ref="B16:AK16"/>
    <mergeCell ref="B7:AK7"/>
    <mergeCell ref="B10:AK10"/>
    <mergeCell ref="AP25:AU25"/>
    <mergeCell ref="AP30:AU30"/>
    <mergeCell ref="AP39:AU39"/>
    <mergeCell ref="AP34:AU34"/>
    <mergeCell ref="AP26:AU26"/>
    <mergeCell ref="AP35:AU35"/>
    <mergeCell ref="AL27:AO27"/>
    <mergeCell ref="AL30:AO30"/>
    <mergeCell ref="B39:AK39"/>
    <mergeCell ref="AL31:AO31"/>
    <mergeCell ref="AL32:AO32"/>
    <mergeCell ref="AP27:AU27"/>
    <mergeCell ref="AL38:AO38"/>
    <mergeCell ref="AL39:AO39"/>
    <mergeCell ref="B23:AK23"/>
    <mergeCell ref="B40:AK40"/>
    <mergeCell ref="B35:AK35"/>
    <mergeCell ref="B38:AK38"/>
    <mergeCell ref="B25:AK25"/>
    <mergeCell ref="B34:AK34"/>
    <mergeCell ref="B30:AK30"/>
    <mergeCell ref="B27:AK27"/>
    <mergeCell ref="B26:AK26"/>
    <mergeCell ref="B28:AK28"/>
    <mergeCell ref="AV11:BA11"/>
    <mergeCell ref="AP11:AU11"/>
    <mergeCell ref="AV9:BA9"/>
    <mergeCell ref="B21:AK21"/>
    <mergeCell ref="B36:AK36"/>
    <mergeCell ref="B37:AK37"/>
    <mergeCell ref="B22:AK22"/>
    <mergeCell ref="B31:AK31"/>
    <mergeCell ref="B32:AK32"/>
    <mergeCell ref="B24:AK24"/>
    <mergeCell ref="B12:AK12"/>
    <mergeCell ref="B13:AK13"/>
    <mergeCell ref="AP12:AU12"/>
    <mergeCell ref="AP13:AU13"/>
    <mergeCell ref="AL9:AO9"/>
    <mergeCell ref="AP9:AU9"/>
    <mergeCell ref="AL11:AO11"/>
    <mergeCell ref="AL10:AO10"/>
    <mergeCell ref="AP10:AU10"/>
    <mergeCell ref="B9:AK9"/>
    <mergeCell ref="BB4:BG4"/>
    <mergeCell ref="BH4:BM4"/>
    <mergeCell ref="BB5:BG5"/>
    <mergeCell ref="BH5:BM5"/>
    <mergeCell ref="B15:AK15"/>
    <mergeCell ref="AL15:AO15"/>
    <mergeCell ref="AP15:AU15"/>
    <mergeCell ref="AL12:AO12"/>
    <mergeCell ref="AL13:AO13"/>
    <mergeCell ref="AL14:AO14"/>
    <mergeCell ref="BB8:BG8"/>
    <mergeCell ref="BH8:BM8"/>
    <mergeCell ref="BB9:BG9"/>
    <mergeCell ref="BH9:BM9"/>
    <mergeCell ref="BB6:BG6"/>
    <mergeCell ref="BH6:BM6"/>
    <mergeCell ref="BB7:BG7"/>
    <mergeCell ref="BH7:BM7"/>
    <mergeCell ref="BB12:BG12"/>
    <mergeCell ref="BH12:BM12"/>
    <mergeCell ref="BB13:BG13"/>
    <mergeCell ref="BH13:BM13"/>
    <mergeCell ref="BB10:BG10"/>
    <mergeCell ref="BH10:BM10"/>
    <mergeCell ref="BB11:BG11"/>
    <mergeCell ref="BH11:BM11"/>
    <mergeCell ref="BB16:BG16"/>
    <mergeCell ref="BH16:BM16"/>
    <mergeCell ref="BB17:BG17"/>
    <mergeCell ref="BH17:BM17"/>
    <mergeCell ref="BB14:BG14"/>
    <mergeCell ref="BH14:BM14"/>
    <mergeCell ref="BB15:BG15"/>
    <mergeCell ref="BH15:BM15"/>
    <mergeCell ref="BB20:BG20"/>
    <mergeCell ref="BH20:BM20"/>
    <mergeCell ref="BB21:BG21"/>
    <mergeCell ref="BH21:BM21"/>
    <mergeCell ref="BB18:BG18"/>
    <mergeCell ref="BH18:BM18"/>
    <mergeCell ref="BB19:BG19"/>
    <mergeCell ref="BH19:BM19"/>
    <mergeCell ref="BB24:BG24"/>
    <mergeCell ref="BH24:BM24"/>
    <mergeCell ref="BB25:BG25"/>
    <mergeCell ref="BH25:BM25"/>
    <mergeCell ref="BB22:BG22"/>
    <mergeCell ref="BH22:BM22"/>
    <mergeCell ref="BB23:BG23"/>
    <mergeCell ref="BH23:BM23"/>
    <mergeCell ref="BB28:BG28"/>
    <mergeCell ref="BH28:BM28"/>
    <mergeCell ref="BB30:BG30"/>
    <mergeCell ref="BH30:BM30"/>
    <mergeCell ref="BB26:BG26"/>
    <mergeCell ref="BH26:BM26"/>
    <mergeCell ref="BB27:BG27"/>
    <mergeCell ref="BH27:BM27"/>
    <mergeCell ref="BH37:BM37"/>
    <mergeCell ref="BB34:BG34"/>
    <mergeCell ref="BH34:BM34"/>
    <mergeCell ref="BB35:BG35"/>
    <mergeCell ref="BH35:BM35"/>
    <mergeCell ref="BB31:BG31"/>
    <mergeCell ref="BH31:BM31"/>
    <mergeCell ref="BB32:BG32"/>
    <mergeCell ref="BH32:BM32"/>
    <mergeCell ref="AP3:BM3"/>
    <mergeCell ref="BB40:BG40"/>
    <mergeCell ref="BH40:BM40"/>
    <mergeCell ref="BB38:BG38"/>
    <mergeCell ref="BH38:BM38"/>
    <mergeCell ref="BB39:BG39"/>
    <mergeCell ref="BH39:BM39"/>
    <mergeCell ref="BB36:BG36"/>
    <mergeCell ref="BH36:BM36"/>
    <mergeCell ref="BB37:BG37"/>
  </mergeCells>
  <printOptions/>
  <pageMargins left="0.7874015748031497" right="0.3937007874015748" top="0.5905511811023623" bottom="0.5905511811023623" header="0.32" footer="0.5118110236220472"/>
  <pageSetup blackAndWhite="1" horizontalDpi="300" verticalDpi="300" orientation="portrait" paperSize="9" scale="69" r:id="rId1"/>
  <headerFooter alignWithMargins="0">
    <oddHeader>&amp;L&amp;"Arial,Normalny"Skonsolidowane sprawozdanie finansowe Grupy Koelner SA za 3 kwartały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70"/>
  <sheetViews>
    <sheetView showGridLines="0" zoomScale="96" zoomScaleNormal="96" zoomScaleSheetLayoutView="90" zoomScalePageLayoutView="0" workbookViewId="0" topLeftCell="A1">
      <selection activeCell="AT14" sqref="AT14:AY14"/>
    </sheetView>
  </sheetViews>
  <sheetFormatPr defaultColWidth="9.140625" defaultRowHeight="11.25" customHeight="1"/>
  <cols>
    <col min="1" max="1" width="1.7109375" style="2" customWidth="1"/>
    <col min="2" max="37" width="2.140625" style="2" customWidth="1"/>
    <col min="38" max="38" width="0.9921875" style="2" customWidth="1"/>
    <col min="39" max="43" width="2.140625" style="2" hidden="1" customWidth="1"/>
    <col min="44" max="44" width="2.00390625" style="2" hidden="1" customWidth="1"/>
    <col min="45" max="45" width="0.85546875" style="2" hidden="1" customWidth="1"/>
    <col min="46" max="88" width="2.140625" style="2" customWidth="1"/>
    <col min="89" max="16384" width="9.140625" style="2" customWidth="1"/>
  </cols>
  <sheetData>
    <row r="1" spans="1:8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8" customHeight="1">
      <c r="A3" s="1"/>
      <c r="B3" s="84" t="str">
        <f>"SKONSOLIDOWANY RACHUNEK PRZEPŁYWÓW PIENIĘŻNYCH"</f>
        <v>SKONSOLIDOWANY RACHUNEK PRZEPŁYWÓW PIENIĘŻNYCH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2" customHeight="1">
      <c r="A4" s="1"/>
      <c r="B4" s="128" t="s">
        <v>75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  <c r="AP4" s="73" t="s">
        <v>1</v>
      </c>
      <c r="AQ4" s="73"/>
      <c r="AR4" s="73"/>
      <c r="AS4" s="73"/>
      <c r="AT4" s="87" t="s">
        <v>32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9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24" customHeight="1">
      <c r="A5" s="1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3"/>
      <c r="AP5" s="73"/>
      <c r="AQ5" s="73"/>
      <c r="AR5" s="73"/>
      <c r="AS5" s="73"/>
      <c r="AT5" s="134" t="s">
        <v>186</v>
      </c>
      <c r="AU5" s="134"/>
      <c r="AV5" s="134"/>
      <c r="AW5" s="134"/>
      <c r="AX5" s="134"/>
      <c r="AY5" s="134"/>
      <c r="AZ5" s="134" t="s">
        <v>188</v>
      </c>
      <c r="BA5" s="134"/>
      <c r="BB5" s="134"/>
      <c r="BC5" s="134"/>
      <c r="BD5" s="134"/>
      <c r="BE5" s="134"/>
      <c r="BF5" s="134" t="s">
        <v>190</v>
      </c>
      <c r="BG5" s="134"/>
      <c r="BH5" s="134"/>
      <c r="BI5" s="134"/>
      <c r="BJ5" s="134"/>
      <c r="BK5" s="134"/>
      <c r="BL5" s="134" t="s">
        <v>187</v>
      </c>
      <c r="BM5" s="134"/>
      <c r="BN5" s="134"/>
      <c r="BO5" s="134"/>
      <c r="BP5" s="134"/>
      <c r="BQ5" s="134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2" customHeight="1">
      <c r="A6" s="1"/>
      <c r="B6" s="114" t="s">
        <v>63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9"/>
      <c r="AQ6" s="119"/>
      <c r="AR6" s="119"/>
      <c r="AS6" s="119"/>
      <c r="AT6" s="96"/>
      <c r="AU6" s="96"/>
      <c r="AV6" s="96"/>
      <c r="AW6" s="96"/>
      <c r="AX6" s="96"/>
      <c r="AY6" s="96"/>
      <c r="AZ6" s="96"/>
      <c r="BA6" s="97"/>
      <c r="BB6" s="97"/>
      <c r="BC6" s="97"/>
      <c r="BD6" s="97"/>
      <c r="BE6" s="98"/>
      <c r="BF6" s="96"/>
      <c r="BG6" s="96"/>
      <c r="BH6" s="96"/>
      <c r="BI6" s="96"/>
      <c r="BJ6" s="96"/>
      <c r="BK6" s="96"/>
      <c r="BL6" s="96"/>
      <c r="BM6" s="97"/>
      <c r="BN6" s="97"/>
      <c r="BO6" s="97"/>
      <c r="BP6" s="97"/>
      <c r="BQ6" s="98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2" customHeight="1">
      <c r="A7" s="1"/>
      <c r="B7" s="135" t="s">
        <v>29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69"/>
      <c r="AQ7" s="69"/>
      <c r="AR7" s="69"/>
      <c r="AS7" s="69"/>
      <c r="AT7" s="45">
        <v>24779</v>
      </c>
      <c r="AU7" s="45"/>
      <c r="AV7" s="45"/>
      <c r="AW7" s="45"/>
      <c r="AX7" s="45"/>
      <c r="AY7" s="45"/>
      <c r="AZ7" s="50">
        <v>12380.562436094673</v>
      </c>
      <c r="BA7" s="51"/>
      <c r="BB7" s="51"/>
      <c r="BC7" s="51"/>
      <c r="BD7" s="51"/>
      <c r="BE7" s="52"/>
      <c r="BF7" s="45">
        <v>23362</v>
      </c>
      <c r="BG7" s="45"/>
      <c r="BH7" s="45"/>
      <c r="BI7" s="45"/>
      <c r="BJ7" s="45"/>
      <c r="BK7" s="45"/>
      <c r="BL7" s="50">
        <v>10485.900224260187</v>
      </c>
      <c r="BM7" s="51"/>
      <c r="BN7" s="51"/>
      <c r="BO7" s="51"/>
      <c r="BP7" s="51"/>
      <c r="BQ7" s="52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2" customHeight="1">
      <c r="A8" s="1"/>
      <c r="B8" s="136" t="s">
        <v>104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7"/>
      <c r="AQ8" s="137"/>
      <c r="AR8" s="137"/>
      <c r="AS8" s="137"/>
      <c r="AT8" s="123">
        <f>SUM(AT9:AY13)</f>
        <v>8937.796890064104</v>
      </c>
      <c r="AU8" s="123"/>
      <c r="AV8" s="123"/>
      <c r="AW8" s="123"/>
      <c r="AX8" s="123"/>
      <c r="AY8" s="123"/>
      <c r="AZ8" s="123">
        <f>SUM(AZ9:BE13)</f>
        <v>2918.519656883133</v>
      </c>
      <c r="BA8" s="123"/>
      <c r="BB8" s="123"/>
      <c r="BC8" s="123"/>
      <c r="BD8" s="123"/>
      <c r="BE8" s="123"/>
      <c r="BF8" s="123">
        <f>SUM(BF9:BK13)</f>
        <v>4676</v>
      </c>
      <c r="BG8" s="123"/>
      <c r="BH8" s="123"/>
      <c r="BI8" s="123"/>
      <c r="BJ8" s="123"/>
      <c r="BK8" s="123"/>
      <c r="BL8" s="123">
        <f>SUM(BL9:BQ13)</f>
        <v>1781.1636004816</v>
      </c>
      <c r="BM8" s="123"/>
      <c r="BN8" s="123"/>
      <c r="BO8" s="123"/>
      <c r="BP8" s="123"/>
      <c r="BQ8" s="123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2" customHeight="1">
      <c r="A9" s="1"/>
      <c r="B9" s="127" t="s">
        <v>141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69"/>
      <c r="AQ9" s="69"/>
      <c r="AR9" s="69"/>
      <c r="AS9" s="69"/>
      <c r="AT9" s="45">
        <v>8212.079616284154</v>
      </c>
      <c r="AU9" s="45"/>
      <c r="AV9" s="45"/>
      <c r="AW9" s="45"/>
      <c r="AX9" s="45"/>
      <c r="AY9" s="45"/>
      <c r="AZ9" s="50">
        <v>2933.036399362745</v>
      </c>
      <c r="BA9" s="51"/>
      <c r="BB9" s="51"/>
      <c r="BC9" s="51"/>
      <c r="BD9" s="51"/>
      <c r="BE9" s="52"/>
      <c r="BF9" s="45">
        <v>3370</v>
      </c>
      <c r="BG9" s="45"/>
      <c r="BH9" s="45"/>
      <c r="BI9" s="45"/>
      <c r="BJ9" s="45"/>
      <c r="BK9" s="45"/>
      <c r="BL9" s="50">
        <v>1489.1317404816</v>
      </c>
      <c r="BM9" s="51"/>
      <c r="BN9" s="51"/>
      <c r="BO9" s="51"/>
      <c r="BP9" s="51"/>
      <c r="BQ9" s="52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2" customHeight="1">
      <c r="A10" s="1"/>
      <c r="B10" s="127" t="s">
        <v>165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69"/>
      <c r="AQ10" s="69"/>
      <c r="AR10" s="69"/>
      <c r="AS10" s="69"/>
      <c r="AT10" s="45">
        <v>-276.5722299999998</v>
      </c>
      <c r="AU10" s="45"/>
      <c r="AV10" s="45"/>
      <c r="AW10" s="45"/>
      <c r="AX10" s="45"/>
      <c r="AY10" s="45"/>
      <c r="AZ10" s="50">
        <v>-145.71901999999974</v>
      </c>
      <c r="BA10" s="51"/>
      <c r="BB10" s="51"/>
      <c r="BC10" s="51"/>
      <c r="BD10" s="51"/>
      <c r="BE10" s="52"/>
      <c r="BF10" s="45">
        <v>-255</v>
      </c>
      <c r="BG10" s="45"/>
      <c r="BH10" s="45"/>
      <c r="BI10" s="45"/>
      <c r="BJ10" s="45"/>
      <c r="BK10" s="45"/>
      <c r="BL10" s="50">
        <v>-191.89681000000002</v>
      </c>
      <c r="BM10" s="51"/>
      <c r="BN10" s="51"/>
      <c r="BO10" s="51"/>
      <c r="BP10" s="51"/>
      <c r="BQ10" s="52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2" customHeight="1">
      <c r="A11" s="1"/>
      <c r="B11" s="127" t="s">
        <v>147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69"/>
      <c r="AQ11" s="69"/>
      <c r="AR11" s="69"/>
      <c r="AS11" s="69"/>
      <c r="AT11" s="45">
        <v>592.78950377995</v>
      </c>
      <c r="AU11" s="45"/>
      <c r="AV11" s="45"/>
      <c r="AW11" s="45"/>
      <c r="AX11" s="45"/>
      <c r="AY11" s="45"/>
      <c r="AZ11" s="50">
        <v>137.6795106384767</v>
      </c>
      <c r="BA11" s="51"/>
      <c r="BB11" s="51"/>
      <c r="BC11" s="51"/>
      <c r="BD11" s="51"/>
      <c r="BE11" s="52"/>
      <c r="BF11" s="45">
        <v>1686</v>
      </c>
      <c r="BG11" s="45"/>
      <c r="BH11" s="45"/>
      <c r="BI11" s="45"/>
      <c r="BJ11" s="45"/>
      <c r="BK11" s="45"/>
      <c r="BL11" s="50">
        <v>550.81367</v>
      </c>
      <c r="BM11" s="51"/>
      <c r="BN11" s="51"/>
      <c r="BO11" s="51"/>
      <c r="BP11" s="51"/>
      <c r="BQ11" s="52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2" customHeight="1">
      <c r="A12" s="1"/>
      <c r="B12" s="127" t="s">
        <v>111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69"/>
      <c r="AQ12" s="69"/>
      <c r="AR12" s="69"/>
      <c r="AS12" s="69"/>
      <c r="AT12" s="45">
        <v>0</v>
      </c>
      <c r="AU12" s="45"/>
      <c r="AV12" s="45"/>
      <c r="AW12" s="45"/>
      <c r="AX12" s="45"/>
      <c r="AY12" s="45"/>
      <c r="AZ12" s="50">
        <v>0</v>
      </c>
      <c r="BA12" s="51"/>
      <c r="BB12" s="51"/>
      <c r="BC12" s="51"/>
      <c r="BD12" s="51"/>
      <c r="BE12" s="52"/>
      <c r="BF12" s="45">
        <v>4</v>
      </c>
      <c r="BG12" s="45"/>
      <c r="BH12" s="45"/>
      <c r="BI12" s="45"/>
      <c r="BJ12" s="45"/>
      <c r="BK12" s="45"/>
      <c r="BL12" s="50">
        <v>8</v>
      </c>
      <c r="BM12" s="51"/>
      <c r="BN12" s="51"/>
      <c r="BO12" s="51"/>
      <c r="BP12" s="51"/>
      <c r="BQ12" s="52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2" customHeight="1">
      <c r="A13" s="1"/>
      <c r="B13" s="127" t="s">
        <v>79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69"/>
      <c r="AQ13" s="69"/>
      <c r="AR13" s="69"/>
      <c r="AS13" s="69"/>
      <c r="AT13" s="45">
        <v>409.5</v>
      </c>
      <c r="AU13" s="45"/>
      <c r="AV13" s="45"/>
      <c r="AW13" s="45"/>
      <c r="AX13" s="45"/>
      <c r="AY13" s="45"/>
      <c r="AZ13" s="50">
        <v>-6.477233118089487</v>
      </c>
      <c r="BA13" s="51"/>
      <c r="BB13" s="51"/>
      <c r="BC13" s="51"/>
      <c r="BD13" s="51"/>
      <c r="BE13" s="52"/>
      <c r="BF13" s="45">
        <v>-129</v>
      </c>
      <c r="BG13" s="45"/>
      <c r="BH13" s="45"/>
      <c r="BI13" s="45"/>
      <c r="BJ13" s="45"/>
      <c r="BK13" s="45"/>
      <c r="BL13" s="50">
        <v>-74.885</v>
      </c>
      <c r="BM13" s="51"/>
      <c r="BN13" s="51"/>
      <c r="BO13" s="51"/>
      <c r="BP13" s="51"/>
      <c r="BQ13" s="52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2" customHeight="1">
      <c r="A14" s="1"/>
      <c r="B14" s="124" t="s">
        <v>112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6"/>
      <c r="AP14" s="77"/>
      <c r="AQ14" s="77"/>
      <c r="AR14" s="77"/>
      <c r="AS14" s="77"/>
      <c r="AT14" s="48">
        <f>AT7+AT8</f>
        <v>33716.796890064106</v>
      </c>
      <c r="AU14" s="48"/>
      <c r="AV14" s="48"/>
      <c r="AW14" s="48"/>
      <c r="AX14" s="48"/>
      <c r="AY14" s="48"/>
      <c r="AZ14" s="48">
        <f>AZ7+AZ8</f>
        <v>15299.082092977806</v>
      </c>
      <c r="BA14" s="48"/>
      <c r="BB14" s="48"/>
      <c r="BC14" s="48"/>
      <c r="BD14" s="48"/>
      <c r="BE14" s="48"/>
      <c r="BF14" s="48">
        <f>BF7+BF8</f>
        <v>28038</v>
      </c>
      <c r="BG14" s="48"/>
      <c r="BH14" s="48"/>
      <c r="BI14" s="48"/>
      <c r="BJ14" s="48"/>
      <c r="BK14" s="48"/>
      <c r="BL14" s="48">
        <f>BL7+BL8</f>
        <v>12267.063824741788</v>
      </c>
      <c r="BM14" s="48"/>
      <c r="BN14" s="48"/>
      <c r="BO14" s="48"/>
      <c r="BP14" s="48"/>
      <c r="BQ14" s="48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2" customHeight="1">
      <c r="A15" s="1"/>
      <c r="B15" s="127" t="s">
        <v>106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69"/>
      <c r="AQ15" s="69"/>
      <c r="AR15" s="69"/>
      <c r="AS15" s="69"/>
      <c r="AT15" s="45">
        <v>-17878.98943614301</v>
      </c>
      <c r="AU15" s="45"/>
      <c r="AV15" s="45"/>
      <c r="AW15" s="45"/>
      <c r="AX15" s="45"/>
      <c r="AY15" s="45"/>
      <c r="AZ15" s="50">
        <v>-5082.867342147954</v>
      </c>
      <c r="BA15" s="51"/>
      <c r="BB15" s="51"/>
      <c r="BC15" s="51"/>
      <c r="BD15" s="51"/>
      <c r="BE15" s="52"/>
      <c r="BF15" s="45">
        <v>-8888</v>
      </c>
      <c r="BG15" s="45"/>
      <c r="BH15" s="45"/>
      <c r="BI15" s="45"/>
      <c r="BJ15" s="45"/>
      <c r="BK15" s="45"/>
      <c r="BL15" s="50">
        <v>-7895.694876189577</v>
      </c>
      <c r="BM15" s="51"/>
      <c r="BN15" s="51"/>
      <c r="BO15" s="51"/>
      <c r="BP15" s="51"/>
      <c r="BQ15" s="52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2" customHeight="1">
      <c r="A16" s="1"/>
      <c r="B16" s="127" t="s">
        <v>107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69"/>
      <c r="AQ16" s="69"/>
      <c r="AR16" s="69"/>
      <c r="AS16" s="69"/>
      <c r="AT16" s="45">
        <v>-51010.477003648804</v>
      </c>
      <c r="AU16" s="45"/>
      <c r="AV16" s="45"/>
      <c r="AW16" s="45"/>
      <c r="AX16" s="45"/>
      <c r="AY16" s="45"/>
      <c r="AZ16" s="50">
        <v>-37631.154672929995</v>
      </c>
      <c r="BA16" s="51"/>
      <c r="BB16" s="51"/>
      <c r="BC16" s="51"/>
      <c r="BD16" s="51"/>
      <c r="BE16" s="52"/>
      <c r="BF16" s="45">
        <v>-1836</v>
      </c>
      <c r="BG16" s="45"/>
      <c r="BH16" s="45"/>
      <c r="BI16" s="45"/>
      <c r="BJ16" s="45"/>
      <c r="BK16" s="45"/>
      <c r="BL16" s="50">
        <v>-7528.302880598958</v>
      </c>
      <c r="BM16" s="51"/>
      <c r="BN16" s="51"/>
      <c r="BO16" s="51"/>
      <c r="BP16" s="51"/>
      <c r="BQ16" s="52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2" customHeight="1">
      <c r="A17" s="1"/>
      <c r="B17" s="127" t="s">
        <v>108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69"/>
      <c r="AQ17" s="69"/>
      <c r="AR17" s="69"/>
      <c r="AS17" s="69"/>
      <c r="AT17" s="45">
        <v>44862.38435119405</v>
      </c>
      <c r="AU17" s="45"/>
      <c r="AV17" s="45"/>
      <c r="AW17" s="45"/>
      <c r="AX17" s="45"/>
      <c r="AY17" s="45"/>
      <c r="AZ17" s="50">
        <v>42287.052843451835</v>
      </c>
      <c r="BA17" s="51"/>
      <c r="BB17" s="51"/>
      <c r="BC17" s="51"/>
      <c r="BD17" s="51"/>
      <c r="BE17" s="52"/>
      <c r="BF17" s="45">
        <v>-10679</v>
      </c>
      <c r="BG17" s="45"/>
      <c r="BH17" s="45"/>
      <c r="BI17" s="45"/>
      <c r="BJ17" s="45"/>
      <c r="BK17" s="45"/>
      <c r="BL17" s="50">
        <v>12397.858213651165</v>
      </c>
      <c r="BM17" s="51"/>
      <c r="BN17" s="51"/>
      <c r="BO17" s="51"/>
      <c r="BP17" s="51"/>
      <c r="BQ17" s="52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2" customHeight="1">
      <c r="A18" s="1"/>
      <c r="B18" s="127" t="s">
        <v>110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69"/>
      <c r="AQ18" s="69"/>
      <c r="AR18" s="69"/>
      <c r="AS18" s="69"/>
      <c r="AT18" s="45">
        <v>-459.82960657784844</v>
      </c>
      <c r="AU18" s="45"/>
      <c r="AV18" s="45"/>
      <c r="AW18" s="45"/>
      <c r="AX18" s="45"/>
      <c r="AY18" s="45"/>
      <c r="AZ18" s="50">
        <v>-168.18805821763624</v>
      </c>
      <c r="BA18" s="51"/>
      <c r="BB18" s="51"/>
      <c r="BC18" s="51"/>
      <c r="BD18" s="51"/>
      <c r="BE18" s="52"/>
      <c r="BF18" s="45">
        <v>-25</v>
      </c>
      <c r="BG18" s="45"/>
      <c r="BH18" s="45"/>
      <c r="BI18" s="45"/>
      <c r="BJ18" s="45"/>
      <c r="BK18" s="45"/>
      <c r="BL18" s="50">
        <v>-14.785317324953333</v>
      </c>
      <c r="BM18" s="51"/>
      <c r="BN18" s="51"/>
      <c r="BO18" s="51"/>
      <c r="BP18" s="51"/>
      <c r="BQ18" s="52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2" customHeight="1">
      <c r="A19" s="1"/>
      <c r="B19" s="127" t="s">
        <v>148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69"/>
      <c r="AQ19" s="69"/>
      <c r="AR19" s="69"/>
      <c r="AS19" s="69"/>
      <c r="AT19" s="45">
        <v>-1914.74707322221</v>
      </c>
      <c r="AU19" s="45"/>
      <c r="AV19" s="45"/>
      <c r="AW19" s="45"/>
      <c r="AX19" s="45"/>
      <c r="AY19" s="45"/>
      <c r="AZ19" s="50">
        <v>-679.6045132222089</v>
      </c>
      <c r="BA19" s="51"/>
      <c r="BB19" s="51"/>
      <c r="BC19" s="51"/>
      <c r="BD19" s="51"/>
      <c r="BE19" s="52"/>
      <c r="BF19" s="45">
        <v>4445</v>
      </c>
      <c r="BG19" s="45"/>
      <c r="BH19" s="45"/>
      <c r="BI19" s="45"/>
      <c r="BJ19" s="45"/>
      <c r="BK19" s="45"/>
      <c r="BL19" s="50">
        <v>287.64746000000014</v>
      </c>
      <c r="BM19" s="51"/>
      <c r="BN19" s="51"/>
      <c r="BO19" s="51"/>
      <c r="BP19" s="51"/>
      <c r="BQ19" s="52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2" customHeight="1">
      <c r="A20" s="1"/>
      <c r="B20" s="127" t="s">
        <v>109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69"/>
      <c r="AQ20" s="69"/>
      <c r="AR20" s="69"/>
      <c r="AS20" s="69"/>
      <c r="AT20" s="45">
        <v>-2193.239546628831</v>
      </c>
      <c r="AU20" s="45"/>
      <c r="AV20" s="45"/>
      <c r="AW20" s="45"/>
      <c r="AX20" s="45"/>
      <c r="AY20" s="45"/>
      <c r="AZ20" s="50">
        <v>-49.10682602470706</v>
      </c>
      <c r="BA20" s="51"/>
      <c r="BB20" s="51"/>
      <c r="BC20" s="51"/>
      <c r="BD20" s="51"/>
      <c r="BE20" s="52"/>
      <c r="BF20" s="45">
        <v>328</v>
      </c>
      <c r="BG20" s="45"/>
      <c r="BH20" s="45"/>
      <c r="BI20" s="45"/>
      <c r="BJ20" s="45"/>
      <c r="BK20" s="45"/>
      <c r="BL20" s="50">
        <v>1877</v>
      </c>
      <c r="BM20" s="51"/>
      <c r="BN20" s="51"/>
      <c r="BO20" s="51"/>
      <c r="BP20" s="51"/>
      <c r="BQ20" s="52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2" customHeight="1">
      <c r="A21" s="1"/>
      <c r="B21" s="124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6"/>
      <c r="AP21" s="77"/>
      <c r="AQ21" s="77"/>
      <c r="AR21" s="77"/>
      <c r="AS21" s="77"/>
      <c r="AT21" s="48">
        <f>SUM(AT14:AY20)</f>
        <v>5121.89857503745</v>
      </c>
      <c r="AU21" s="48"/>
      <c r="AV21" s="48"/>
      <c r="AW21" s="48"/>
      <c r="AX21" s="48"/>
      <c r="AY21" s="48"/>
      <c r="AZ21" s="48">
        <f>SUM(AZ14:BE20)</f>
        <v>13975.21352388714</v>
      </c>
      <c r="BA21" s="48"/>
      <c r="BB21" s="48"/>
      <c r="BC21" s="48"/>
      <c r="BD21" s="48"/>
      <c r="BE21" s="48"/>
      <c r="BF21" s="48">
        <f>SUM(BF14:BK20)</f>
        <v>11383</v>
      </c>
      <c r="BG21" s="48"/>
      <c r="BH21" s="48"/>
      <c r="BI21" s="48"/>
      <c r="BJ21" s="48"/>
      <c r="BK21" s="48"/>
      <c r="BL21" s="48">
        <f>SUM(BL14:BQ20)</f>
        <v>11390.786424279464</v>
      </c>
      <c r="BM21" s="48"/>
      <c r="BN21" s="48"/>
      <c r="BO21" s="48"/>
      <c r="BP21" s="48"/>
      <c r="BQ21" s="4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2" customHeight="1">
      <c r="A22" s="1"/>
      <c r="B22" s="127" t="s">
        <v>64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69"/>
      <c r="AQ22" s="69"/>
      <c r="AR22" s="69"/>
      <c r="AS22" s="69"/>
      <c r="AT22" s="45">
        <v>-2660.4262</v>
      </c>
      <c r="AU22" s="45"/>
      <c r="AV22" s="45"/>
      <c r="AW22" s="45"/>
      <c r="AX22" s="45"/>
      <c r="AY22" s="45"/>
      <c r="AZ22" s="50">
        <v>-256.17856553504953</v>
      </c>
      <c r="BA22" s="51"/>
      <c r="BB22" s="51"/>
      <c r="BC22" s="51"/>
      <c r="BD22" s="51"/>
      <c r="BE22" s="52"/>
      <c r="BF22" s="45">
        <v>-3694</v>
      </c>
      <c r="BG22" s="45"/>
      <c r="BH22" s="45"/>
      <c r="BI22" s="45"/>
      <c r="BJ22" s="45"/>
      <c r="BK22" s="45"/>
      <c r="BL22" s="50">
        <v>-3558</v>
      </c>
      <c r="BM22" s="51"/>
      <c r="BN22" s="51"/>
      <c r="BO22" s="51"/>
      <c r="BP22" s="51"/>
      <c r="BQ22" s="52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2" customHeight="1">
      <c r="A23" s="1"/>
      <c r="B23" s="124" t="s">
        <v>66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77"/>
      <c r="AQ23" s="77"/>
      <c r="AR23" s="77"/>
      <c r="AS23" s="77"/>
      <c r="AT23" s="48">
        <f>SUM(AT21:AY22)</f>
        <v>2461.4723750374505</v>
      </c>
      <c r="AU23" s="48"/>
      <c r="AV23" s="48"/>
      <c r="AW23" s="48"/>
      <c r="AX23" s="48"/>
      <c r="AY23" s="48"/>
      <c r="AZ23" s="48">
        <f>SUM(AZ21:BE22)</f>
        <v>13719.034958352091</v>
      </c>
      <c r="BA23" s="48"/>
      <c r="BB23" s="48"/>
      <c r="BC23" s="48"/>
      <c r="BD23" s="48"/>
      <c r="BE23" s="48"/>
      <c r="BF23" s="48">
        <f>SUM(BF21:BK22)</f>
        <v>7689</v>
      </c>
      <c r="BG23" s="48"/>
      <c r="BH23" s="48"/>
      <c r="BI23" s="48"/>
      <c r="BJ23" s="48"/>
      <c r="BK23" s="48"/>
      <c r="BL23" s="48">
        <f>SUM(BL21:BQ22)</f>
        <v>7832.786424279464</v>
      </c>
      <c r="BM23" s="48"/>
      <c r="BN23" s="48"/>
      <c r="BO23" s="48"/>
      <c r="BP23" s="48"/>
      <c r="BQ23" s="4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5.25" customHeight="1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4"/>
      <c r="AQ24" s="4"/>
      <c r="AR24" s="4"/>
      <c r="AS24" s="4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2" customHeight="1">
      <c r="A25" s="1"/>
      <c r="B25" s="114" t="s">
        <v>65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9"/>
      <c r="AQ25" s="119"/>
      <c r="AR25" s="119"/>
      <c r="AS25" s="119"/>
      <c r="AT25" s="96"/>
      <c r="AU25" s="96"/>
      <c r="AV25" s="96"/>
      <c r="AW25" s="96"/>
      <c r="AX25" s="96"/>
      <c r="AY25" s="96"/>
      <c r="AZ25" s="96"/>
      <c r="BA25" s="97"/>
      <c r="BB25" s="97"/>
      <c r="BC25" s="97"/>
      <c r="BD25" s="97"/>
      <c r="BE25" s="98"/>
      <c r="BF25" s="96"/>
      <c r="BG25" s="96"/>
      <c r="BH25" s="96"/>
      <c r="BI25" s="96"/>
      <c r="BJ25" s="96"/>
      <c r="BK25" s="96"/>
      <c r="BL25" s="96"/>
      <c r="BM25" s="97"/>
      <c r="BN25" s="97"/>
      <c r="BO25" s="97"/>
      <c r="BP25" s="97"/>
      <c r="BQ25" s="9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2" customHeight="1">
      <c r="A26" s="1"/>
      <c r="B26" s="127" t="s">
        <v>149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69"/>
      <c r="AQ26" s="69"/>
      <c r="AR26" s="69"/>
      <c r="AS26" s="69"/>
      <c r="AT26" s="45">
        <v>-23124.00886333127</v>
      </c>
      <c r="AU26" s="45"/>
      <c r="AV26" s="45"/>
      <c r="AW26" s="45"/>
      <c r="AX26" s="45"/>
      <c r="AY26" s="45"/>
      <c r="AZ26" s="50">
        <v>-12133.662264616456</v>
      </c>
      <c r="BA26" s="51"/>
      <c r="BB26" s="51"/>
      <c r="BC26" s="51"/>
      <c r="BD26" s="51"/>
      <c r="BE26" s="52"/>
      <c r="BF26" s="45">
        <v>-14217</v>
      </c>
      <c r="BG26" s="45"/>
      <c r="BH26" s="45"/>
      <c r="BI26" s="45"/>
      <c r="BJ26" s="45"/>
      <c r="BK26" s="45"/>
      <c r="BL26" s="50">
        <v>-9893.10641</v>
      </c>
      <c r="BM26" s="51"/>
      <c r="BN26" s="51"/>
      <c r="BO26" s="51"/>
      <c r="BP26" s="51"/>
      <c r="BQ26" s="52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2" customHeight="1">
      <c r="A27" s="1"/>
      <c r="B27" s="127" t="s">
        <v>150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69"/>
      <c r="AQ27" s="69"/>
      <c r="AR27" s="69"/>
      <c r="AS27" s="69"/>
      <c r="AT27" s="45">
        <v>3206.28575</v>
      </c>
      <c r="AU27" s="45"/>
      <c r="AV27" s="45"/>
      <c r="AW27" s="45"/>
      <c r="AX27" s="45"/>
      <c r="AY27" s="45"/>
      <c r="AZ27" s="50">
        <v>2055.5253700000003</v>
      </c>
      <c r="BA27" s="51"/>
      <c r="BB27" s="51"/>
      <c r="BC27" s="51"/>
      <c r="BD27" s="51"/>
      <c r="BE27" s="52"/>
      <c r="BF27" s="45">
        <v>400</v>
      </c>
      <c r="BG27" s="45"/>
      <c r="BH27" s="45"/>
      <c r="BI27" s="45"/>
      <c r="BJ27" s="45"/>
      <c r="BK27" s="45"/>
      <c r="BL27" s="50">
        <v>129.87942999999996</v>
      </c>
      <c r="BM27" s="51"/>
      <c r="BN27" s="51"/>
      <c r="BO27" s="51"/>
      <c r="BP27" s="51"/>
      <c r="BQ27" s="52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2" customHeight="1">
      <c r="A28" s="1"/>
      <c r="B28" s="127" t="s">
        <v>114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69"/>
      <c r="AQ28" s="69"/>
      <c r="AR28" s="69"/>
      <c r="AS28" s="69"/>
      <c r="AT28" s="45">
        <v>0</v>
      </c>
      <c r="AU28" s="45"/>
      <c r="AV28" s="45"/>
      <c r="AW28" s="45"/>
      <c r="AX28" s="45"/>
      <c r="AY28" s="45"/>
      <c r="AZ28" s="50">
        <v>0</v>
      </c>
      <c r="BA28" s="51"/>
      <c r="BB28" s="51"/>
      <c r="BC28" s="51"/>
      <c r="BD28" s="51"/>
      <c r="BE28" s="52"/>
      <c r="BF28" s="45">
        <v>0</v>
      </c>
      <c r="BG28" s="45"/>
      <c r="BH28" s="45"/>
      <c r="BI28" s="45"/>
      <c r="BJ28" s="45"/>
      <c r="BK28" s="45"/>
      <c r="BL28" s="50">
        <v>114</v>
      </c>
      <c r="BM28" s="51"/>
      <c r="BN28" s="51"/>
      <c r="BO28" s="51"/>
      <c r="BP28" s="51"/>
      <c r="BQ28" s="52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2" customHeight="1">
      <c r="A29" s="1"/>
      <c r="B29" s="127" t="s">
        <v>67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69"/>
      <c r="AQ29" s="69"/>
      <c r="AR29" s="69"/>
      <c r="AS29" s="69"/>
      <c r="AT29" s="45">
        <v>0</v>
      </c>
      <c r="AU29" s="45"/>
      <c r="AV29" s="45"/>
      <c r="AW29" s="45"/>
      <c r="AX29" s="45"/>
      <c r="AY29" s="45"/>
      <c r="AZ29" s="50">
        <v>0</v>
      </c>
      <c r="BA29" s="51"/>
      <c r="BB29" s="51"/>
      <c r="BC29" s="51"/>
      <c r="BD29" s="51"/>
      <c r="BE29" s="52"/>
      <c r="BF29" s="45">
        <v>0</v>
      </c>
      <c r="BG29" s="45"/>
      <c r="BH29" s="45"/>
      <c r="BI29" s="45"/>
      <c r="BJ29" s="45"/>
      <c r="BK29" s="45"/>
      <c r="BL29" s="50">
        <v>0</v>
      </c>
      <c r="BM29" s="51"/>
      <c r="BN29" s="51"/>
      <c r="BO29" s="51"/>
      <c r="BP29" s="51"/>
      <c r="BQ29" s="52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2" customHeight="1">
      <c r="A30" s="1"/>
      <c r="B30" s="127" t="s">
        <v>115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69"/>
      <c r="AQ30" s="69"/>
      <c r="AR30" s="69"/>
      <c r="AS30" s="69"/>
      <c r="AT30" s="45">
        <v>0</v>
      </c>
      <c r="AU30" s="45"/>
      <c r="AV30" s="45"/>
      <c r="AW30" s="45"/>
      <c r="AX30" s="45"/>
      <c r="AY30" s="45"/>
      <c r="AZ30" s="50">
        <v>0</v>
      </c>
      <c r="BA30" s="51"/>
      <c r="BB30" s="51"/>
      <c r="BC30" s="51"/>
      <c r="BD30" s="51"/>
      <c r="BE30" s="52"/>
      <c r="BF30" s="45">
        <v>-1511</v>
      </c>
      <c r="BG30" s="45"/>
      <c r="BH30" s="45"/>
      <c r="BI30" s="45"/>
      <c r="BJ30" s="45"/>
      <c r="BK30" s="45"/>
      <c r="BL30" s="50">
        <v>-1511</v>
      </c>
      <c r="BM30" s="51"/>
      <c r="BN30" s="51"/>
      <c r="BO30" s="51"/>
      <c r="BP30" s="51"/>
      <c r="BQ30" s="52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2" customHeight="1">
      <c r="A31" s="1"/>
      <c r="B31" s="127" t="s">
        <v>68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69"/>
      <c r="AQ31" s="69"/>
      <c r="AR31" s="69"/>
      <c r="AS31" s="69"/>
      <c r="AT31" s="45">
        <v>150</v>
      </c>
      <c r="AU31" s="45"/>
      <c r="AV31" s="45"/>
      <c r="AW31" s="45"/>
      <c r="AX31" s="45"/>
      <c r="AY31" s="45"/>
      <c r="AZ31" s="50">
        <v>0</v>
      </c>
      <c r="BA31" s="51"/>
      <c r="BB31" s="51"/>
      <c r="BC31" s="51"/>
      <c r="BD31" s="51"/>
      <c r="BE31" s="52"/>
      <c r="BF31" s="45">
        <v>140</v>
      </c>
      <c r="BG31" s="45"/>
      <c r="BH31" s="45"/>
      <c r="BI31" s="45"/>
      <c r="BJ31" s="45"/>
      <c r="BK31" s="45"/>
      <c r="BL31" s="50">
        <v>140</v>
      </c>
      <c r="BM31" s="51"/>
      <c r="BN31" s="51"/>
      <c r="BO31" s="51"/>
      <c r="BP31" s="51"/>
      <c r="BQ31" s="52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2" customHeight="1">
      <c r="A32" s="1"/>
      <c r="B32" s="127" t="s">
        <v>151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69"/>
      <c r="AQ32" s="69"/>
      <c r="AR32" s="69"/>
      <c r="AS32" s="69"/>
      <c r="AT32" s="45">
        <v>-15503.447280000008</v>
      </c>
      <c r="AU32" s="45"/>
      <c r="AV32" s="45"/>
      <c r="AW32" s="45"/>
      <c r="AX32" s="45"/>
      <c r="AY32" s="45"/>
      <c r="AZ32" s="50">
        <v>-10885.74663000001</v>
      </c>
      <c r="BA32" s="51"/>
      <c r="BB32" s="51"/>
      <c r="BC32" s="51"/>
      <c r="BD32" s="51"/>
      <c r="BE32" s="52"/>
      <c r="BF32" s="45">
        <v>0</v>
      </c>
      <c r="BG32" s="45"/>
      <c r="BH32" s="45"/>
      <c r="BI32" s="45"/>
      <c r="BJ32" s="45"/>
      <c r="BK32" s="45"/>
      <c r="BL32" s="50">
        <v>0</v>
      </c>
      <c r="BM32" s="51"/>
      <c r="BN32" s="51"/>
      <c r="BO32" s="51"/>
      <c r="BP32" s="51"/>
      <c r="BQ32" s="52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2" customHeight="1">
      <c r="A33" s="1"/>
      <c r="B33" s="127" t="s">
        <v>116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69"/>
      <c r="AQ33" s="69"/>
      <c r="AR33" s="69"/>
      <c r="AS33" s="69"/>
      <c r="AT33" s="50">
        <v>53.142</v>
      </c>
      <c r="AU33" s="51"/>
      <c r="AV33" s="51"/>
      <c r="AW33" s="51"/>
      <c r="AX33" s="51"/>
      <c r="AY33" s="52"/>
      <c r="AZ33" s="50">
        <v>0</v>
      </c>
      <c r="BA33" s="51"/>
      <c r="BB33" s="51"/>
      <c r="BC33" s="51"/>
      <c r="BD33" s="51"/>
      <c r="BE33" s="52"/>
      <c r="BF33" s="45">
        <v>0</v>
      </c>
      <c r="BG33" s="45"/>
      <c r="BH33" s="45"/>
      <c r="BI33" s="45"/>
      <c r="BJ33" s="45"/>
      <c r="BK33" s="45"/>
      <c r="BL33" s="50">
        <v>0</v>
      </c>
      <c r="BM33" s="51"/>
      <c r="BN33" s="51"/>
      <c r="BO33" s="51"/>
      <c r="BP33" s="51"/>
      <c r="BQ33" s="52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2" customHeight="1">
      <c r="A34" s="1"/>
      <c r="B34" s="127" t="s">
        <v>113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69"/>
      <c r="AQ34" s="69"/>
      <c r="AR34" s="69"/>
      <c r="AS34" s="69"/>
      <c r="AT34" s="45">
        <v>21.90927</v>
      </c>
      <c r="AU34" s="45"/>
      <c r="AV34" s="45"/>
      <c r="AW34" s="45"/>
      <c r="AX34" s="45"/>
      <c r="AY34" s="45"/>
      <c r="AZ34" s="50">
        <v>21.90927</v>
      </c>
      <c r="BA34" s="51"/>
      <c r="BB34" s="51"/>
      <c r="BC34" s="51"/>
      <c r="BD34" s="51"/>
      <c r="BE34" s="52"/>
      <c r="BF34" s="45">
        <v>0</v>
      </c>
      <c r="BG34" s="45"/>
      <c r="BH34" s="45"/>
      <c r="BI34" s="45"/>
      <c r="BJ34" s="45"/>
      <c r="BK34" s="45"/>
      <c r="BL34" s="50">
        <v>0</v>
      </c>
      <c r="BM34" s="51"/>
      <c r="BN34" s="51"/>
      <c r="BO34" s="51"/>
      <c r="BP34" s="51"/>
      <c r="BQ34" s="52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2" customHeight="1">
      <c r="A35" s="1"/>
      <c r="B35" s="127" t="s">
        <v>69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69"/>
      <c r="AQ35" s="69"/>
      <c r="AR35" s="69"/>
      <c r="AS35" s="69"/>
      <c r="AT35" s="45">
        <v>0</v>
      </c>
      <c r="AU35" s="45"/>
      <c r="AV35" s="45"/>
      <c r="AW35" s="45"/>
      <c r="AX35" s="45"/>
      <c r="AY35" s="45"/>
      <c r="AZ35" s="50">
        <v>0</v>
      </c>
      <c r="BA35" s="51"/>
      <c r="BB35" s="51"/>
      <c r="BC35" s="51"/>
      <c r="BD35" s="51"/>
      <c r="BE35" s="52"/>
      <c r="BF35" s="45">
        <v>0</v>
      </c>
      <c r="BG35" s="45"/>
      <c r="BH35" s="45"/>
      <c r="BI35" s="45"/>
      <c r="BJ35" s="45"/>
      <c r="BK35" s="45"/>
      <c r="BL35" s="50">
        <v>0</v>
      </c>
      <c r="BM35" s="51"/>
      <c r="BN35" s="51"/>
      <c r="BO35" s="51"/>
      <c r="BP35" s="51"/>
      <c r="BQ35" s="52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2" customHeight="1">
      <c r="A36" s="1"/>
      <c r="B36" s="127" t="s">
        <v>137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69"/>
      <c r="AQ36" s="69"/>
      <c r="AR36" s="69"/>
      <c r="AS36" s="69"/>
      <c r="AT36" s="45">
        <v>0</v>
      </c>
      <c r="AU36" s="45"/>
      <c r="AV36" s="45"/>
      <c r="AW36" s="45"/>
      <c r="AX36" s="45"/>
      <c r="AY36" s="45"/>
      <c r="AZ36" s="50">
        <v>0</v>
      </c>
      <c r="BA36" s="51"/>
      <c r="BB36" s="51"/>
      <c r="BC36" s="51"/>
      <c r="BD36" s="51"/>
      <c r="BE36" s="52"/>
      <c r="BF36" s="45">
        <v>34</v>
      </c>
      <c r="BG36" s="45"/>
      <c r="BH36" s="45"/>
      <c r="BI36" s="45"/>
      <c r="BJ36" s="45"/>
      <c r="BK36" s="45"/>
      <c r="BL36" s="50">
        <v>0.0011299999999963006</v>
      </c>
      <c r="BM36" s="51"/>
      <c r="BN36" s="51"/>
      <c r="BO36" s="51"/>
      <c r="BP36" s="51"/>
      <c r="BQ36" s="52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2" customHeight="1">
      <c r="A37" s="1"/>
      <c r="B37" s="127" t="s">
        <v>152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69"/>
      <c r="AQ37" s="69"/>
      <c r="AR37" s="69"/>
      <c r="AS37" s="69"/>
      <c r="AT37" s="45">
        <v>-127.786</v>
      </c>
      <c r="AU37" s="45"/>
      <c r="AV37" s="45"/>
      <c r="AW37" s="45"/>
      <c r="AX37" s="45"/>
      <c r="AY37" s="45"/>
      <c r="AZ37" s="50">
        <v>0.31399999999999295</v>
      </c>
      <c r="BA37" s="51"/>
      <c r="BB37" s="51"/>
      <c r="BC37" s="51"/>
      <c r="BD37" s="51"/>
      <c r="BE37" s="52"/>
      <c r="BF37" s="45">
        <v>-30</v>
      </c>
      <c r="BG37" s="45"/>
      <c r="BH37" s="45"/>
      <c r="BI37" s="45"/>
      <c r="BJ37" s="45"/>
      <c r="BK37" s="45"/>
      <c r="BL37" s="50">
        <v>0</v>
      </c>
      <c r="BM37" s="51"/>
      <c r="BN37" s="51"/>
      <c r="BO37" s="51"/>
      <c r="BP37" s="51"/>
      <c r="BQ37" s="52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2" customHeight="1">
      <c r="A38" s="1"/>
      <c r="B38" s="124" t="s">
        <v>70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6"/>
      <c r="AP38" s="74"/>
      <c r="AQ38" s="75"/>
      <c r="AR38" s="75"/>
      <c r="AS38" s="76"/>
      <c r="AT38" s="59">
        <f>SUM(AT26:AY37)</f>
        <v>-35323.905123331286</v>
      </c>
      <c r="AU38" s="60"/>
      <c r="AV38" s="60"/>
      <c r="AW38" s="60"/>
      <c r="AX38" s="60"/>
      <c r="AY38" s="61"/>
      <c r="AZ38" s="59">
        <f>SUM(AZ26:BE37)</f>
        <v>-20941.66025461647</v>
      </c>
      <c r="BA38" s="60"/>
      <c r="BB38" s="60"/>
      <c r="BC38" s="60"/>
      <c r="BD38" s="60"/>
      <c r="BE38" s="61"/>
      <c r="BF38" s="59">
        <f>SUM(BF26:BK37)</f>
        <v>-15184</v>
      </c>
      <c r="BG38" s="60"/>
      <c r="BH38" s="60"/>
      <c r="BI38" s="60"/>
      <c r="BJ38" s="60"/>
      <c r="BK38" s="61"/>
      <c r="BL38" s="59">
        <f>SUM(BL26:BQ37)</f>
        <v>-11020.225849999999</v>
      </c>
      <c r="BM38" s="60"/>
      <c r="BN38" s="60"/>
      <c r="BO38" s="60"/>
      <c r="BP38" s="60"/>
      <c r="BQ38" s="6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5.25" customHeight="1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2" customHeight="1">
      <c r="A40" s="1"/>
      <c r="B40" s="114" t="s">
        <v>71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9"/>
      <c r="AQ40" s="119"/>
      <c r="AR40" s="119"/>
      <c r="AS40" s="119"/>
      <c r="AT40" s="96"/>
      <c r="AU40" s="96"/>
      <c r="AV40" s="96"/>
      <c r="AW40" s="96"/>
      <c r="AX40" s="96"/>
      <c r="AY40" s="96"/>
      <c r="AZ40" s="96"/>
      <c r="BA40" s="97"/>
      <c r="BB40" s="97"/>
      <c r="BC40" s="97"/>
      <c r="BD40" s="97"/>
      <c r="BE40" s="98"/>
      <c r="BF40" s="96"/>
      <c r="BG40" s="96"/>
      <c r="BH40" s="96"/>
      <c r="BI40" s="96"/>
      <c r="BJ40" s="96"/>
      <c r="BK40" s="96"/>
      <c r="BL40" s="96"/>
      <c r="BM40" s="97"/>
      <c r="BN40" s="97"/>
      <c r="BO40" s="97"/>
      <c r="BP40" s="97"/>
      <c r="BQ40" s="98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2" customHeight="1">
      <c r="A41" s="1"/>
      <c r="B41" s="127" t="s">
        <v>117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69"/>
      <c r="AQ41" s="69"/>
      <c r="AR41" s="69"/>
      <c r="AS41" s="69"/>
      <c r="AT41" s="45">
        <v>-3.410605131648481E-13</v>
      </c>
      <c r="AU41" s="45"/>
      <c r="AV41" s="45"/>
      <c r="AW41" s="45"/>
      <c r="AX41" s="45"/>
      <c r="AY41" s="45"/>
      <c r="AZ41" s="50">
        <v>-3.410605131648481E-13</v>
      </c>
      <c r="BA41" s="51"/>
      <c r="BB41" s="51"/>
      <c r="BC41" s="51"/>
      <c r="BD41" s="51"/>
      <c r="BE41" s="52"/>
      <c r="BF41" s="45">
        <v>23079</v>
      </c>
      <c r="BG41" s="45"/>
      <c r="BH41" s="45"/>
      <c r="BI41" s="45"/>
      <c r="BJ41" s="45"/>
      <c r="BK41" s="45"/>
      <c r="BL41" s="50">
        <v>271</v>
      </c>
      <c r="BM41" s="51"/>
      <c r="BN41" s="51"/>
      <c r="BO41" s="51"/>
      <c r="BP41" s="51"/>
      <c r="BQ41" s="52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2" customHeight="1">
      <c r="A42" s="1"/>
      <c r="B42" s="127" t="s">
        <v>118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69"/>
      <c r="AQ42" s="69"/>
      <c r="AR42" s="69"/>
      <c r="AS42" s="69"/>
      <c r="AT42" s="45">
        <v>628.7265499999999</v>
      </c>
      <c r="AU42" s="45"/>
      <c r="AV42" s="45"/>
      <c r="AW42" s="45"/>
      <c r="AX42" s="45"/>
      <c r="AY42" s="45"/>
      <c r="AZ42" s="50">
        <v>628.7265499999999</v>
      </c>
      <c r="BA42" s="51"/>
      <c r="BB42" s="51"/>
      <c r="BC42" s="51"/>
      <c r="BD42" s="51"/>
      <c r="BE42" s="52"/>
      <c r="BF42" s="45">
        <v>50202.27851</v>
      </c>
      <c r="BG42" s="45"/>
      <c r="BH42" s="45"/>
      <c r="BI42" s="45"/>
      <c r="BJ42" s="45"/>
      <c r="BK42" s="45"/>
      <c r="BL42" s="50">
        <v>3014.1366999999955</v>
      </c>
      <c r="BM42" s="51"/>
      <c r="BN42" s="51"/>
      <c r="BO42" s="51"/>
      <c r="BP42" s="51"/>
      <c r="BQ42" s="52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2" customHeight="1">
      <c r="A43" s="1"/>
      <c r="B43" s="127" t="s">
        <v>119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69"/>
      <c r="AQ43" s="69"/>
      <c r="AR43" s="69"/>
      <c r="AS43" s="69"/>
      <c r="AT43" s="45">
        <v>-2929.6494989294997</v>
      </c>
      <c r="AU43" s="45"/>
      <c r="AV43" s="45"/>
      <c r="AW43" s="45"/>
      <c r="AX43" s="45"/>
      <c r="AY43" s="45"/>
      <c r="AZ43" s="50">
        <v>-1126.6234989294996</v>
      </c>
      <c r="BA43" s="51"/>
      <c r="BB43" s="51"/>
      <c r="BC43" s="51"/>
      <c r="BD43" s="51"/>
      <c r="BE43" s="52"/>
      <c r="BF43" s="45">
        <v>-44259.866649999996</v>
      </c>
      <c r="BG43" s="45"/>
      <c r="BH43" s="45"/>
      <c r="BI43" s="45"/>
      <c r="BJ43" s="45"/>
      <c r="BK43" s="45"/>
      <c r="BL43" s="50">
        <v>-976.1807599999956</v>
      </c>
      <c r="BM43" s="51"/>
      <c r="BN43" s="51"/>
      <c r="BO43" s="51"/>
      <c r="BP43" s="51"/>
      <c r="BQ43" s="52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2" customHeight="1">
      <c r="A44" s="1"/>
      <c r="B44" s="127" t="s">
        <v>72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69"/>
      <c r="AQ44" s="69"/>
      <c r="AR44" s="69"/>
      <c r="AS44" s="69"/>
      <c r="AT44" s="45">
        <v>-664.5989955555556</v>
      </c>
      <c r="AU44" s="45"/>
      <c r="AV44" s="45"/>
      <c r="AW44" s="45"/>
      <c r="AX44" s="45"/>
      <c r="AY44" s="45"/>
      <c r="AZ44" s="50">
        <v>-72.87545542839553</v>
      </c>
      <c r="BA44" s="51"/>
      <c r="BB44" s="51"/>
      <c r="BC44" s="51"/>
      <c r="BD44" s="51"/>
      <c r="BE44" s="52"/>
      <c r="BF44" s="45">
        <v>-24</v>
      </c>
      <c r="BG44" s="45"/>
      <c r="BH44" s="45"/>
      <c r="BI44" s="45"/>
      <c r="BJ44" s="45"/>
      <c r="BK44" s="45"/>
      <c r="BL44" s="50">
        <v>-7</v>
      </c>
      <c r="BM44" s="51"/>
      <c r="BN44" s="51"/>
      <c r="BO44" s="51"/>
      <c r="BP44" s="51"/>
      <c r="BQ44" s="52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2" customHeight="1">
      <c r="A45" s="1"/>
      <c r="B45" s="127" t="s">
        <v>73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69"/>
      <c r="AQ45" s="69"/>
      <c r="AR45" s="69"/>
      <c r="AS45" s="69"/>
      <c r="AT45" s="45">
        <v>0</v>
      </c>
      <c r="AU45" s="45"/>
      <c r="AV45" s="45"/>
      <c r="AW45" s="45"/>
      <c r="AX45" s="45"/>
      <c r="AY45" s="45"/>
      <c r="AZ45" s="50">
        <v>0</v>
      </c>
      <c r="BA45" s="51"/>
      <c r="BB45" s="51"/>
      <c r="BC45" s="51"/>
      <c r="BD45" s="51"/>
      <c r="BE45" s="52"/>
      <c r="BF45" s="45">
        <v>0</v>
      </c>
      <c r="BG45" s="45"/>
      <c r="BH45" s="45"/>
      <c r="BI45" s="45"/>
      <c r="BJ45" s="45"/>
      <c r="BK45" s="45"/>
      <c r="BL45" s="50">
        <v>0</v>
      </c>
      <c r="BM45" s="51"/>
      <c r="BN45" s="51"/>
      <c r="BO45" s="51"/>
      <c r="BP45" s="51"/>
      <c r="BQ45" s="52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2" customHeight="1">
      <c r="A46" s="1"/>
      <c r="B46" s="127" t="s">
        <v>138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69"/>
      <c r="AQ46" s="69"/>
      <c r="AR46" s="69"/>
      <c r="AS46" s="69"/>
      <c r="AT46" s="45">
        <v>0</v>
      </c>
      <c r="AU46" s="45"/>
      <c r="AV46" s="45"/>
      <c r="AW46" s="45"/>
      <c r="AX46" s="45"/>
      <c r="AY46" s="45"/>
      <c r="AZ46" s="50">
        <v>0</v>
      </c>
      <c r="BA46" s="51"/>
      <c r="BB46" s="51"/>
      <c r="BC46" s="51"/>
      <c r="BD46" s="51"/>
      <c r="BE46" s="52"/>
      <c r="BF46" s="45">
        <v>0</v>
      </c>
      <c r="BG46" s="45"/>
      <c r="BH46" s="45"/>
      <c r="BI46" s="45"/>
      <c r="BJ46" s="45"/>
      <c r="BK46" s="45"/>
      <c r="BL46" s="50">
        <v>0</v>
      </c>
      <c r="BM46" s="51"/>
      <c r="BN46" s="51"/>
      <c r="BO46" s="51"/>
      <c r="BP46" s="51"/>
      <c r="BQ46" s="52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2" customHeight="1">
      <c r="A47" s="1"/>
      <c r="B47" s="127" t="s">
        <v>86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69"/>
      <c r="AQ47" s="69"/>
      <c r="AR47" s="69"/>
      <c r="AS47" s="69"/>
      <c r="AT47" s="45">
        <v>-567.64352377995</v>
      </c>
      <c r="AU47" s="45"/>
      <c r="AV47" s="45"/>
      <c r="AW47" s="45"/>
      <c r="AX47" s="45"/>
      <c r="AY47" s="45"/>
      <c r="AZ47" s="50">
        <v>-121.66553377995001</v>
      </c>
      <c r="BA47" s="51"/>
      <c r="BB47" s="51"/>
      <c r="BC47" s="51"/>
      <c r="BD47" s="51"/>
      <c r="BE47" s="52"/>
      <c r="BF47" s="45">
        <v>-1686</v>
      </c>
      <c r="BG47" s="45"/>
      <c r="BH47" s="45"/>
      <c r="BI47" s="45"/>
      <c r="BJ47" s="45"/>
      <c r="BK47" s="45"/>
      <c r="BL47" s="50">
        <v>-550.81367</v>
      </c>
      <c r="BM47" s="51"/>
      <c r="BN47" s="51"/>
      <c r="BO47" s="51"/>
      <c r="BP47" s="51"/>
      <c r="BQ47" s="52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2" customHeight="1">
      <c r="A48" s="1"/>
      <c r="B48" s="127" t="s">
        <v>139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69"/>
      <c r="AQ48" s="69"/>
      <c r="AR48" s="69"/>
      <c r="AS48" s="69"/>
      <c r="AT48" s="45">
        <v>0</v>
      </c>
      <c r="AU48" s="45"/>
      <c r="AV48" s="45"/>
      <c r="AW48" s="45"/>
      <c r="AX48" s="45"/>
      <c r="AY48" s="45"/>
      <c r="AZ48" s="50">
        <v>0</v>
      </c>
      <c r="BA48" s="51"/>
      <c r="BB48" s="51"/>
      <c r="BC48" s="51"/>
      <c r="BD48" s="51"/>
      <c r="BE48" s="52"/>
      <c r="BF48" s="45">
        <v>3416</v>
      </c>
      <c r="BG48" s="45"/>
      <c r="BH48" s="45"/>
      <c r="BI48" s="45"/>
      <c r="BJ48" s="45"/>
      <c r="BK48" s="45"/>
      <c r="BL48" s="50">
        <v>1845.2</v>
      </c>
      <c r="BM48" s="51"/>
      <c r="BN48" s="51"/>
      <c r="BO48" s="51"/>
      <c r="BP48" s="51"/>
      <c r="BQ48" s="52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2" customHeight="1">
      <c r="A49" s="1"/>
      <c r="B49" s="127" t="s">
        <v>140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69"/>
      <c r="AQ49" s="69"/>
      <c r="AR49" s="69"/>
      <c r="AS49" s="69"/>
      <c r="AT49" s="45">
        <v>-1273.7652311111112</v>
      </c>
      <c r="AU49" s="45"/>
      <c r="AV49" s="45"/>
      <c r="AW49" s="45"/>
      <c r="AX49" s="45"/>
      <c r="AY49" s="45"/>
      <c r="AZ49" s="50">
        <v>-25.958914444444645</v>
      </c>
      <c r="BA49" s="51"/>
      <c r="BB49" s="51"/>
      <c r="BC49" s="51"/>
      <c r="BD49" s="51"/>
      <c r="BE49" s="52"/>
      <c r="BF49" s="45">
        <v>-22517</v>
      </c>
      <c r="BG49" s="45"/>
      <c r="BH49" s="45"/>
      <c r="BI49" s="45"/>
      <c r="BJ49" s="45"/>
      <c r="BK49" s="45"/>
      <c r="BL49" s="50">
        <v>-0.3149999999986903</v>
      </c>
      <c r="BM49" s="51"/>
      <c r="BN49" s="51"/>
      <c r="BO49" s="51"/>
      <c r="BP49" s="51"/>
      <c r="BQ49" s="52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2" customHeight="1">
      <c r="A50" s="1"/>
      <c r="B50" s="124" t="s">
        <v>74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6"/>
      <c r="AP50" s="77"/>
      <c r="AQ50" s="77"/>
      <c r="AR50" s="77"/>
      <c r="AS50" s="77"/>
      <c r="AT50" s="48">
        <f>SUM(AT41:AY49)</f>
        <v>-4806.930699376117</v>
      </c>
      <c r="AU50" s="48"/>
      <c r="AV50" s="48"/>
      <c r="AW50" s="48"/>
      <c r="AX50" s="48"/>
      <c r="AY50" s="48"/>
      <c r="AZ50" s="48">
        <f>SUM(AZ41:BE49)</f>
        <v>-718.3968525822903</v>
      </c>
      <c r="BA50" s="48"/>
      <c r="BB50" s="48"/>
      <c r="BC50" s="48"/>
      <c r="BD50" s="48"/>
      <c r="BE50" s="48"/>
      <c r="BF50" s="48">
        <f>SUM(BF41:BK49)</f>
        <v>8210.411860000007</v>
      </c>
      <c r="BG50" s="48"/>
      <c r="BH50" s="48"/>
      <c r="BI50" s="48"/>
      <c r="BJ50" s="48"/>
      <c r="BK50" s="48"/>
      <c r="BL50" s="48">
        <f>SUM(BL41:BQ49)</f>
        <v>3596.0272700000014</v>
      </c>
      <c r="BM50" s="48"/>
      <c r="BN50" s="48"/>
      <c r="BO50" s="48"/>
      <c r="BP50" s="48"/>
      <c r="BQ50" s="48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5.25" customHeight="1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4"/>
      <c r="AQ51" s="4"/>
      <c r="AR51" s="4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2" customHeight="1">
      <c r="A52" s="1"/>
      <c r="B52" s="124" t="s">
        <v>127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6"/>
      <c r="AP52" s="77"/>
      <c r="AQ52" s="77"/>
      <c r="AR52" s="77"/>
      <c r="AS52" s="77"/>
      <c r="AT52" s="48">
        <v>-37669.54974013309</v>
      </c>
      <c r="AU52" s="48"/>
      <c r="AV52" s="48"/>
      <c r="AW52" s="48"/>
      <c r="AX52" s="48"/>
      <c r="AY52" s="48"/>
      <c r="AZ52" s="48">
        <v>-7941.022148846668</v>
      </c>
      <c r="BA52" s="48"/>
      <c r="BB52" s="48"/>
      <c r="BC52" s="48"/>
      <c r="BD52" s="48"/>
      <c r="BE52" s="48"/>
      <c r="BF52" s="48">
        <v>715.4118600000074</v>
      </c>
      <c r="BG52" s="48"/>
      <c r="BH52" s="48"/>
      <c r="BI52" s="48"/>
      <c r="BJ52" s="48"/>
      <c r="BK52" s="48"/>
      <c r="BL52" s="48">
        <v>408.5878442794665</v>
      </c>
      <c r="BM52" s="48"/>
      <c r="BN52" s="48"/>
      <c r="BO52" s="48"/>
      <c r="BP52" s="48"/>
      <c r="BQ52" s="48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2" customHeight="1">
      <c r="A53" s="1"/>
      <c r="B53" s="124" t="s">
        <v>102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6"/>
      <c r="AP53" s="77"/>
      <c r="AQ53" s="77"/>
      <c r="AR53" s="77"/>
      <c r="AS53" s="77"/>
      <c r="AT53" s="48">
        <v>48885.5640553815</v>
      </c>
      <c r="AU53" s="48"/>
      <c r="AV53" s="48"/>
      <c r="AW53" s="48"/>
      <c r="AX53" s="48"/>
      <c r="AY53" s="48"/>
      <c r="AZ53" s="48">
        <v>18785.62799465523</v>
      </c>
      <c r="BA53" s="48"/>
      <c r="BB53" s="48"/>
      <c r="BC53" s="48"/>
      <c r="BD53" s="48"/>
      <c r="BE53" s="48"/>
      <c r="BF53" s="48">
        <v>1025</v>
      </c>
      <c r="BG53" s="48"/>
      <c r="BH53" s="48"/>
      <c r="BI53" s="48"/>
      <c r="BJ53" s="48"/>
      <c r="BK53" s="48"/>
      <c r="BL53" s="48">
        <v>1368.8240157205337</v>
      </c>
      <c r="BM53" s="48"/>
      <c r="BN53" s="48"/>
      <c r="BO53" s="48"/>
      <c r="BP53" s="48"/>
      <c r="BQ53" s="48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2" customHeight="1">
      <c r="A54" s="1"/>
      <c r="B54" s="127" t="s">
        <v>120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69"/>
      <c r="AQ54" s="69"/>
      <c r="AR54" s="69"/>
      <c r="AS54" s="69"/>
      <c r="AT54" s="45">
        <v>-127.62495110822175</v>
      </c>
      <c r="AU54" s="45"/>
      <c r="AV54" s="45"/>
      <c r="AW54" s="45"/>
      <c r="AX54" s="45"/>
      <c r="AY54" s="45"/>
      <c r="AZ54" s="50">
        <v>243.61707112111657</v>
      </c>
      <c r="BA54" s="51"/>
      <c r="BB54" s="51"/>
      <c r="BC54" s="51"/>
      <c r="BD54" s="51"/>
      <c r="BE54" s="52"/>
      <c r="BF54" s="45">
        <v>0</v>
      </c>
      <c r="BG54" s="45"/>
      <c r="BH54" s="45"/>
      <c r="BI54" s="45"/>
      <c r="BJ54" s="45"/>
      <c r="BK54" s="45"/>
      <c r="BL54" s="50">
        <v>-37</v>
      </c>
      <c r="BM54" s="51"/>
      <c r="BN54" s="51"/>
      <c r="BO54" s="51"/>
      <c r="BP54" s="51"/>
      <c r="BQ54" s="52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2" customHeight="1">
      <c r="A55" s="1"/>
      <c r="B55" s="139" t="s">
        <v>103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77"/>
      <c r="AQ55" s="77"/>
      <c r="AR55" s="77"/>
      <c r="AS55" s="77"/>
      <c r="AT55" s="48">
        <v>11088.389364140194</v>
      </c>
      <c r="AU55" s="48"/>
      <c r="AV55" s="48"/>
      <c r="AW55" s="48"/>
      <c r="AX55" s="48"/>
      <c r="AY55" s="48"/>
      <c r="AZ55" s="48">
        <v>11088.22291692968</v>
      </c>
      <c r="BA55" s="48"/>
      <c r="BB55" s="48"/>
      <c r="BC55" s="48"/>
      <c r="BD55" s="48"/>
      <c r="BE55" s="48"/>
      <c r="BF55" s="48">
        <v>1740.4118600000074</v>
      </c>
      <c r="BG55" s="48"/>
      <c r="BH55" s="48"/>
      <c r="BI55" s="48"/>
      <c r="BJ55" s="48"/>
      <c r="BK55" s="48"/>
      <c r="BL55" s="48">
        <v>1740.4118600000002</v>
      </c>
      <c r="BM55" s="48"/>
      <c r="BN55" s="48"/>
      <c r="BO55" s="48"/>
      <c r="BP55" s="48"/>
      <c r="BQ55" s="48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122"/>
      <c r="BA56" s="122"/>
      <c r="BB56" s="122"/>
      <c r="BC56" s="122"/>
      <c r="BD56" s="122"/>
      <c r="BE56" s="122"/>
      <c r="BF56" s="138"/>
      <c r="BG56" s="138"/>
      <c r="BH56" s="138"/>
      <c r="BI56" s="138"/>
      <c r="BJ56" s="138"/>
      <c r="BK56" s="138"/>
      <c r="BL56" s="5"/>
      <c r="BM56" s="5"/>
      <c r="BN56" s="5"/>
      <c r="BO56" s="5"/>
      <c r="BP56" s="5"/>
      <c r="BQ56" s="5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2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4"/>
      <c r="AQ57" s="4"/>
      <c r="AR57" s="4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1:88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1:88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1:88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1:88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1:88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1:88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1:8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1:88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1:88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1:88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1:88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88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1:88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1:88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1:8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1:88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1:88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1:88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1:88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1:88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1:88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1:88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1:88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1:88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1:8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1:88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1:88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1:88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1:88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1:88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1:88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1:88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1:88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1:88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1:8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1:88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1:88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</sheetData>
  <sheetProtection/>
  <mergeCells count="292">
    <mergeCell ref="BF56:BK56"/>
    <mergeCell ref="AZ55:BE55"/>
    <mergeCell ref="AZ53:BE53"/>
    <mergeCell ref="B54:AO54"/>
    <mergeCell ref="AP54:AS54"/>
    <mergeCell ref="AT54:AY54"/>
    <mergeCell ref="AZ54:BE54"/>
    <mergeCell ref="B55:AO55"/>
    <mergeCell ref="AP53:AS53"/>
    <mergeCell ref="AT53:AY53"/>
    <mergeCell ref="AZ46:BE46"/>
    <mergeCell ref="AZ47:BE47"/>
    <mergeCell ref="AZ44:BE44"/>
    <mergeCell ref="AZ45:BE45"/>
    <mergeCell ref="AP55:AS55"/>
    <mergeCell ref="AZ50:BE50"/>
    <mergeCell ref="AZ52:BE52"/>
    <mergeCell ref="AZ48:BE48"/>
    <mergeCell ref="AZ49:BE49"/>
    <mergeCell ref="AT49:AY49"/>
    <mergeCell ref="AZ37:BE37"/>
    <mergeCell ref="AZ38:BE38"/>
    <mergeCell ref="AZ35:BE35"/>
    <mergeCell ref="AZ36:BE36"/>
    <mergeCell ref="AZ42:BE42"/>
    <mergeCell ref="AZ43:BE43"/>
    <mergeCell ref="AZ40:BE40"/>
    <mergeCell ref="AZ41:BE41"/>
    <mergeCell ref="AZ33:BE33"/>
    <mergeCell ref="AZ34:BE34"/>
    <mergeCell ref="B33:AO33"/>
    <mergeCell ref="AP33:AS33"/>
    <mergeCell ref="AT33:AY33"/>
    <mergeCell ref="AP34:AS34"/>
    <mergeCell ref="AZ27:BE27"/>
    <mergeCell ref="AZ28:BE28"/>
    <mergeCell ref="AZ25:BE25"/>
    <mergeCell ref="AZ26:BE26"/>
    <mergeCell ref="AZ31:BE31"/>
    <mergeCell ref="AZ32:BE32"/>
    <mergeCell ref="AZ29:BE29"/>
    <mergeCell ref="AZ30:BE30"/>
    <mergeCell ref="AZ18:BE18"/>
    <mergeCell ref="AZ19:BE19"/>
    <mergeCell ref="AZ16:BE16"/>
    <mergeCell ref="AZ17:BE17"/>
    <mergeCell ref="AZ22:BE22"/>
    <mergeCell ref="AZ23:BE23"/>
    <mergeCell ref="AZ20:BE20"/>
    <mergeCell ref="AZ21:BE21"/>
    <mergeCell ref="AT9:AY9"/>
    <mergeCell ref="AT10:AY10"/>
    <mergeCell ref="B10:AO10"/>
    <mergeCell ref="AZ14:BE14"/>
    <mergeCell ref="AZ15:BE15"/>
    <mergeCell ref="AZ13:BE13"/>
    <mergeCell ref="AZ11:BE11"/>
    <mergeCell ref="AZ12:BE12"/>
    <mergeCell ref="AZ7:BE7"/>
    <mergeCell ref="B6:AO6"/>
    <mergeCell ref="AP6:AS6"/>
    <mergeCell ref="AT6:AY6"/>
    <mergeCell ref="AZ10:BE10"/>
    <mergeCell ref="AZ9:BE9"/>
    <mergeCell ref="B8:AO8"/>
    <mergeCell ref="AP8:AS8"/>
    <mergeCell ref="AZ8:BE8"/>
    <mergeCell ref="B9:AO9"/>
    <mergeCell ref="B16:AO16"/>
    <mergeCell ref="AT16:AY16"/>
    <mergeCell ref="B22:AO22"/>
    <mergeCell ref="AP45:AS45"/>
    <mergeCell ref="AT45:AY45"/>
    <mergeCell ref="AT22:AY22"/>
    <mergeCell ref="B25:AO25"/>
    <mergeCell ref="B26:AO26"/>
    <mergeCell ref="B29:AO29"/>
    <mergeCell ref="B19:AO19"/>
    <mergeCell ref="B53:AO53"/>
    <mergeCell ref="B23:AO23"/>
    <mergeCell ref="B27:AO27"/>
    <mergeCell ref="B32:AO32"/>
    <mergeCell ref="B34:AO34"/>
    <mergeCell ref="B35:AO35"/>
    <mergeCell ref="B48:AO48"/>
    <mergeCell ref="B42:AO42"/>
    <mergeCell ref="B50:AO50"/>
    <mergeCell ref="B36:AO36"/>
    <mergeCell ref="AT55:AY55"/>
    <mergeCell ref="AT48:AY48"/>
    <mergeCell ref="AT40:AY40"/>
    <mergeCell ref="AT50:AY50"/>
    <mergeCell ref="AT42:AY42"/>
    <mergeCell ref="AT46:AY46"/>
    <mergeCell ref="AT47:AY47"/>
    <mergeCell ref="B18:AO18"/>
    <mergeCell ref="AT18:AY18"/>
    <mergeCell ref="B14:AO14"/>
    <mergeCell ref="B38:AO38"/>
    <mergeCell ref="AP29:AS29"/>
    <mergeCell ref="AT38:AY38"/>
    <mergeCell ref="B28:AO28"/>
    <mergeCell ref="B30:AO30"/>
    <mergeCell ref="B31:AO31"/>
    <mergeCell ref="B37:AO37"/>
    <mergeCell ref="AZ5:BE5"/>
    <mergeCell ref="B13:AO13"/>
    <mergeCell ref="B15:AO15"/>
    <mergeCell ref="AP11:AS11"/>
    <mergeCell ref="AP12:AS12"/>
    <mergeCell ref="AP13:AS13"/>
    <mergeCell ref="AP15:AS15"/>
    <mergeCell ref="B11:AO11"/>
    <mergeCell ref="B12:AO12"/>
    <mergeCell ref="AZ6:BE6"/>
    <mergeCell ref="B4:AO5"/>
    <mergeCell ref="AP4:AS5"/>
    <mergeCell ref="AT5:AY5"/>
    <mergeCell ref="B7:AO7"/>
    <mergeCell ref="AP7:AS7"/>
    <mergeCell ref="AT7:AY7"/>
    <mergeCell ref="AT4:BQ4"/>
    <mergeCell ref="BF5:BK5"/>
    <mergeCell ref="BL5:BQ5"/>
    <mergeCell ref="BF6:BK6"/>
    <mergeCell ref="AT11:AY11"/>
    <mergeCell ref="AT8:AY8"/>
    <mergeCell ref="AT12:AY12"/>
    <mergeCell ref="AP16:AS16"/>
    <mergeCell ref="AP14:AS14"/>
    <mergeCell ref="AT13:AY13"/>
    <mergeCell ref="AT15:AY15"/>
    <mergeCell ref="AT14:AY14"/>
    <mergeCell ref="AP9:AS9"/>
    <mergeCell ref="AP10:AS10"/>
    <mergeCell ref="AP44:AS44"/>
    <mergeCell ref="B45:AO45"/>
    <mergeCell ref="B47:AO47"/>
    <mergeCell ref="AP17:AS17"/>
    <mergeCell ref="AP23:AS23"/>
    <mergeCell ref="AP19:AS19"/>
    <mergeCell ref="AP21:AS21"/>
    <mergeCell ref="AP22:AS22"/>
    <mergeCell ref="AP18:AS18"/>
    <mergeCell ref="AP20:AS20"/>
    <mergeCell ref="B41:AO41"/>
    <mergeCell ref="B46:AO46"/>
    <mergeCell ref="AT28:AY28"/>
    <mergeCell ref="AT37:AY37"/>
    <mergeCell ref="AP36:AS36"/>
    <mergeCell ref="AP40:AS40"/>
    <mergeCell ref="AP46:AS46"/>
    <mergeCell ref="AT31:AY31"/>
    <mergeCell ref="AT41:AY41"/>
    <mergeCell ref="B44:AO44"/>
    <mergeCell ref="AT20:AY20"/>
    <mergeCell ref="AT23:AY23"/>
    <mergeCell ref="AP27:AS27"/>
    <mergeCell ref="AP28:AS28"/>
    <mergeCell ref="B40:AO40"/>
    <mergeCell ref="AP38:AS38"/>
    <mergeCell ref="B21:AO21"/>
    <mergeCell ref="AT21:AY21"/>
    <mergeCell ref="B20:AO20"/>
    <mergeCell ref="AP37:AS37"/>
    <mergeCell ref="AP25:AS25"/>
    <mergeCell ref="AP26:AS26"/>
    <mergeCell ref="AT43:AY43"/>
    <mergeCell ref="AT44:AY44"/>
    <mergeCell ref="AT34:AY34"/>
    <mergeCell ref="AT35:AY35"/>
    <mergeCell ref="AT36:AY36"/>
    <mergeCell ref="AT25:AY25"/>
    <mergeCell ref="AT26:AY26"/>
    <mergeCell ref="AP41:AS41"/>
    <mergeCell ref="AP42:AS42"/>
    <mergeCell ref="AP47:AS47"/>
    <mergeCell ref="B17:AO17"/>
    <mergeCell ref="AP35:AS35"/>
    <mergeCell ref="B43:AO43"/>
    <mergeCell ref="AP43:AS43"/>
    <mergeCell ref="AP30:AS30"/>
    <mergeCell ref="AP31:AS31"/>
    <mergeCell ref="AP32:AS32"/>
    <mergeCell ref="B52:AO52"/>
    <mergeCell ref="AP52:AS52"/>
    <mergeCell ref="AT52:AY52"/>
    <mergeCell ref="AP49:AS49"/>
    <mergeCell ref="B49:AO49"/>
    <mergeCell ref="AP48:AS48"/>
    <mergeCell ref="AP50:AS50"/>
    <mergeCell ref="BL6:BQ6"/>
    <mergeCell ref="BF7:BK7"/>
    <mergeCell ref="BL7:BQ7"/>
    <mergeCell ref="BF8:BK8"/>
    <mergeCell ref="BL8:BQ8"/>
    <mergeCell ref="AT32:AY32"/>
    <mergeCell ref="AT29:AY29"/>
    <mergeCell ref="AT27:AY27"/>
    <mergeCell ref="AT17:AY17"/>
    <mergeCell ref="AT19:AY19"/>
    <mergeCell ref="BF11:BK11"/>
    <mergeCell ref="BL11:BQ11"/>
    <mergeCell ref="BF12:BK12"/>
    <mergeCell ref="BL12:BQ12"/>
    <mergeCell ref="BF9:BK9"/>
    <mergeCell ref="BL9:BQ9"/>
    <mergeCell ref="BF10:BK10"/>
    <mergeCell ref="BL10:BQ10"/>
    <mergeCell ref="BF15:BK15"/>
    <mergeCell ref="BL15:BQ15"/>
    <mergeCell ref="BF16:BK16"/>
    <mergeCell ref="BL16:BQ16"/>
    <mergeCell ref="BF13:BK13"/>
    <mergeCell ref="BL13:BQ13"/>
    <mergeCell ref="BF14:BK14"/>
    <mergeCell ref="BL14:BQ14"/>
    <mergeCell ref="BF19:BK19"/>
    <mergeCell ref="BL19:BQ19"/>
    <mergeCell ref="BF20:BK20"/>
    <mergeCell ref="BL20:BQ20"/>
    <mergeCell ref="BF17:BK17"/>
    <mergeCell ref="BL17:BQ17"/>
    <mergeCell ref="BF18:BK18"/>
    <mergeCell ref="BL18:BQ18"/>
    <mergeCell ref="BF23:BK23"/>
    <mergeCell ref="BL23:BQ23"/>
    <mergeCell ref="BF25:BK25"/>
    <mergeCell ref="BL25:BQ25"/>
    <mergeCell ref="BF21:BK21"/>
    <mergeCell ref="BL21:BQ21"/>
    <mergeCell ref="BF22:BK22"/>
    <mergeCell ref="BL22:BQ22"/>
    <mergeCell ref="BF28:BK28"/>
    <mergeCell ref="BL28:BQ28"/>
    <mergeCell ref="BF29:BK29"/>
    <mergeCell ref="BL29:BQ29"/>
    <mergeCell ref="BF26:BK26"/>
    <mergeCell ref="BL26:BQ26"/>
    <mergeCell ref="BF27:BK27"/>
    <mergeCell ref="BL27:BQ27"/>
    <mergeCell ref="BF32:BK32"/>
    <mergeCell ref="BL32:BQ32"/>
    <mergeCell ref="BF33:BK33"/>
    <mergeCell ref="BL33:BQ33"/>
    <mergeCell ref="BF30:BK30"/>
    <mergeCell ref="BL30:BQ30"/>
    <mergeCell ref="BF31:BK31"/>
    <mergeCell ref="BL31:BQ31"/>
    <mergeCell ref="BF36:BK36"/>
    <mergeCell ref="BL36:BQ36"/>
    <mergeCell ref="BF37:BK37"/>
    <mergeCell ref="BL37:BQ37"/>
    <mergeCell ref="BF34:BK34"/>
    <mergeCell ref="BL34:BQ34"/>
    <mergeCell ref="BF35:BK35"/>
    <mergeCell ref="BL35:BQ35"/>
    <mergeCell ref="BF41:BK41"/>
    <mergeCell ref="BL41:BQ41"/>
    <mergeCell ref="BF42:BK42"/>
    <mergeCell ref="BL42:BQ42"/>
    <mergeCell ref="BF38:BK38"/>
    <mergeCell ref="BL38:BQ38"/>
    <mergeCell ref="BF40:BK40"/>
    <mergeCell ref="BL40:BQ40"/>
    <mergeCell ref="BF45:BK45"/>
    <mergeCell ref="BL45:BQ45"/>
    <mergeCell ref="BF46:BK46"/>
    <mergeCell ref="BL46:BQ46"/>
    <mergeCell ref="BF43:BK43"/>
    <mergeCell ref="BL43:BQ43"/>
    <mergeCell ref="BF44:BK44"/>
    <mergeCell ref="BL44:BQ44"/>
    <mergeCell ref="BL53:BQ53"/>
    <mergeCell ref="BF49:BK49"/>
    <mergeCell ref="BL49:BQ49"/>
    <mergeCell ref="BF50:BK50"/>
    <mergeCell ref="BL50:BQ50"/>
    <mergeCell ref="BF47:BK47"/>
    <mergeCell ref="BL47:BQ47"/>
    <mergeCell ref="BF48:BK48"/>
    <mergeCell ref="BL48:BQ48"/>
    <mergeCell ref="AT30:AY30"/>
    <mergeCell ref="AZ56:BE56"/>
    <mergeCell ref="B3:BQ3"/>
    <mergeCell ref="BF54:BK54"/>
    <mergeCell ref="BL54:BQ54"/>
    <mergeCell ref="BF55:BK55"/>
    <mergeCell ref="BL55:BQ55"/>
    <mergeCell ref="BF52:BK52"/>
    <mergeCell ref="BL52:BQ52"/>
    <mergeCell ref="BF53:BK53"/>
  </mergeCells>
  <printOptions/>
  <pageMargins left="0.83" right="0.19" top="0.5905511811023623" bottom="0.5905511811023623" header="0.31496062992125984" footer="0.5118110236220472"/>
  <pageSetup blackAndWhite="1" horizontalDpi="600" verticalDpi="600" orientation="portrait" paperSize="9" scale="69" r:id="rId1"/>
  <headerFooter alignWithMargins="0">
    <oddHeader>&amp;L&amp;"Arial,Normalny"Skonsolidowane sprawozdanie finansowe Grupy Koelner SA za 3 kwartały 2005</oddHeader>
  </headerFooter>
  <rowBreaks count="1" manualBreakCount="1">
    <brk id="75" min="1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5"/>
  <sheetViews>
    <sheetView showGridLines="0" zoomScalePageLayoutView="0" workbookViewId="0" topLeftCell="B1">
      <selection activeCell="F9" sqref="F9"/>
    </sheetView>
  </sheetViews>
  <sheetFormatPr defaultColWidth="9.140625" defaultRowHeight="11.25" customHeight="1"/>
  <cols>
    <col min="1" max="1" width="1.7109375" style="2" customWidth="1"/>
    <col min="2" max="2" width="56.57421875" style="2" customWidth="1"/>
    <col min="3" max="3" width="4.7109375" style="2" hidden="1" customWidth="1"/>
    <col min="4" max="4" width="11.00390625" style="2" customWidth="1"/>
    <col min="5" max="5" width="15.421875" style="2" customWidth="1"/>
    <col min="6" max="6" width="9.140625" style="2" customWidth="1"/>
    <col min="7" max="7" width="11.8515625" style="2" customWidth="1"/>
    <col min="8" max="8" width="9.00390625" style="2" customWidth="1"/>
    <col min="9" max="9" width="10.421875" style="2" customWidth="1"/>
    <col min="10" max="10" width="12.421875" style="2" customWidth="1"/>
    <col min="11" max="11" width="4.140625" style="2" bestFit="1" customWidth="1"/>
    <col min="12" max="12" width="2.28125" style="2" bestFit="1" customWidth="1"/>
    <col min="13" max="13" width="6.00390625" style="2" bestFit="1" customWidth="1"/>
    <col min="14" max="14" width="5.140625" style="2" bestFit="1" customWidth="1"/>
    <col min="15" max="26" width="2.140625" style="2" customWidth="1"/>
    <col min="27" max="16384" width="9.140625" style="2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84" t="str">
        <f>"SKONSOLIDOWANE ZESTAWIENIE ZMIAN W KAPITALE WŁASNYM"</f>
        <v>SKONSOLIDOWANE ZESTAWIENIE ZMIAN W KAPITALE WŁASNYM</v>
      </c>
      <c r="C2" s="85"/>
      <c r="D2" s="85"/>
      <c r="E2" s="85"/>
      <c r="F2" s="85"/>
      <c r="G2" s="140"/>
      <c r="H2" s="140"/>
      <c r="I2" s="140"/>
      <c r="J2" s="1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28" t="s">
        <v>12</v>
      </c>
      <c r="C3" s="73" t="s">
        <v>1</v>
      </c>
      <c r="D3" s="142" t="s">
        <v>124</v>
      </c>
      <c r="E3" s="143"/>
      <c r="F3" s="143"/>
      <c r="G3" s="143"/>
      <c r="H3" s="143"/>
      <c r="I3" s="134" t="s">
        <v>123</v>
      </c>
      <c r="J3" s="144" t="s">
        <v>80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>
      <c r="A4" s="1"/>
      <c r="B4" s="131"/>
      <c r="C4" s="73"/>
      <c r="D4" s="26" t="s">
        <v>121</v>
      </c>
      <c r="E4" s="27" t="s">
        <v>143</v>
      </c>
      <c r="F4" s="27" t="s">
        <v>125</v>
      </c>
      <c r="G4" s="26" t="s">
        <v>122</v>
      </c>
      <c r="H4" s="27" t="s">
        <v>78</v>
      </c>
      <c r="I4" s="134"/>
      <c r="J4" s="1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22" t="s">
        <v>202</v>
      </c>
      <c r="C5" s="14"/>
      <c r="D5" s="17">
        <v>23000</v>
      </c>
      <c r="E5" s="17">
        <v>0</v>
      </c>
      <c r="F5" s="17">
        <v>7382</v>
      </c>
      <c r="G5" s="17">
        <v>8874</v>
      </c>
      <c r="H5" s="17">
        <v>39256</v>
      </c>
      <c r="I5" s="17">
        <v>724</v>
      </c>
      <c r="J5" s="17">
        <v>39980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15" t="s">
        <v>126</v>
      </c>
      <c r="C6" s="12"/>
      <c r="D6" s="13">
        <v>0</v>
      </c>
      <c r="E6" s="13">
        <v>0</v>
      </c>
      <c r="F6" s="13">
        <v>0</v>
      </c>
      <c r="G6" s="13">
        <v>0</v>
      </c>
      <c r="H6" s="23">
        <v>0</v>
      </c>
      <c r="I6" s="13">
        <v>0</v>
      </c>
      <c r="J6" s="23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22" t="s">
        <v>170</v>
      </c>
      <c r="C7" s="14"/>
      <c r="D7" s="17">
        <v>23000</v>
      </c>
      <c r="E7" s="17">
        <v>0</v>
      </c>
      <c r="F7" s="17">
        <v>7382</v>
      </c>
      <c r="G7" s="17">
        <v>8874</v>
      </c>
      <c r="H7" s="17">
        <v>39256</v>
      </c>
      <c r="I7" s="17">
        <v>724</v>
      </c>
      <c r="J7" s="17">
        <v>39980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9" t="s">
        <v>177</v>
      </c>
      <c r="C8" s="21"/>
      <c r="D8" s="24"/>
      <c r="E8" s="24"/>
      <c r="F8" s="24"/>
      <c r="G8" s="24"/>
      <c r="H8" s="24"/>
      <c r="I8" s="24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1" t="s">
        <v>126</v>
      </c>
      <c r="C9" s="12"/>
      <c r="D9" s="13">
        <v>0</v>
      </c>
      <c r="E9" s="13">
        <v>0</v>
      </c>
      <c r="F9" s="13">
        <v>1483</v>
      </c>
      <c r="G9" s="16">
        <v>-1483</v>
      </c>
      <c r="H9" s="23">
        <v>0</v>
      </c>
      <c r="I9" s="13">
        <v>0</v>
      </c>
      <c r="J9" s="23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1" t="s">
        <v>144</v>
      </c>
      <c r="C10" s="12"/>
      <c r="D10" s="13">
        <v>0</v>
      </c>
      <c r="E10" s="13">
        <v>0</v>
      </c>
      <c r="F10" s="16">
        <v>11518</v>
      </c>
      <c r="G10" s="16">
        <v>-11518</v>
      </c>
      <c r="H10" s="28">
        <v>0</v>
      </c>
      <c r="I10" s="37">
        <v>0</v>
      </c>
      <c r="J10" s="23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1" t="s">
        <v>145</v>
      </c>
      <c r="C11" s="12"/>
      <c r="D11" s="13">
        <v>0</v>
      </c>
      <c r="E11" s="13">
        <v>0</v>
      </c>
      <c r="F11" s="13">
        <v>-215</v>
      </c>
      <c r="G11" s="16">
        <v>215</v>
      </c>
      <c r="H11" s="28">
        <v>0</v>
      </c>
      <c r="I11" s="13">
        <v>0</v>
      </c>
      <c r="J11" s="23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1" t="s">
        <v>76</v>
      </c>
      <c r="C12" s="12"/>
      <c r="D12" s="13">
        <v>0</v>
      </c>
      <c r="E12" s="13">
        <v>0</v>
      </c>
      <c r="F12" s="13">
        <v>-507</v>
      </c>
      <c r="G12" s="13">
        <v>0</v>
      </c>
      <c r="H12" s="23">
        <v>-507</v>
      </c>
      <c r="I12" s="37">
        <v>0</v>
      </c>
      <c r="J12" s="23">
        <v>-507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1" t="s">
        <v>146</v>
      </c>
      <c r="C13" s="12"/>
      <c r="D13" s="13">
        <v>0</v>
      </c>
      <c r="E13" s="13">
        <v>0</v>
      </c>
      <c r="F13" s="13">
        <v>0</v>
      </c>
      <c r="G13" s="16"/>
      <c r="H13" s="23">
        <v>0</v>
      </c>
      <c r="I13" s="13">
        <v>0</v>
      </c>
      <c r="J13" s="23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1" t="s">
        <v>178</v>
      </c>
      <c r="C14" s="12"/>
      <c r="D14" s="13">
        <v>0</v>
      </c>
      <c r="E14" s="13">
        <v>0</v>
      </c>
      <c r="F14" s="13">
        <v>0</v>
      </c>
      <c r="G14" s="16">
        <v>18329</v>
      </c>
      <c r="H14" s="23">
        <v>18329</v>
      </c>
      <c r="I14" s="13">
        <v>229</v>
      </c>
      <c r="J14" s="23">
        <v>18558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11" t="s">
        <v>77</v>
      </c>
      <c r="C15" s="12"/>
      <c r="D15" s="13">
        <v>0</v>
      </c>
      <c r="E15" s="13">
        <v>5165</v>
      </c>
      <c r="F15" s="13">
        <v>0</v>
      </c>
      <c r="G15" s="16">
        <v>0</v>
      </c>
      <c r="H15" s="23">
        <v>5165</v>
      </c>
      <c r="I15" s="13">
        <v>0</v>
      </c>
      <c r="J15" s="23">
        <v>5165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11" t="s">
        <v>171</v>
      </c>
      <c r="C16" s="12"/>
      <c r="D16" s="13">
        <v>0</v>
      </c>
      <c r="E16" s="13">
        <v>0</v>
      </c>
      <c r="F16" s="13">
        <v>0</v>
      </c>
      <c r="G16" s="16"/>
      <c r="H16" s="23">
        <v>0</v>
      </c>
      <c r="I16" s="13"/>
      <c r="J16" s="23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22" t="s">
        <v>179</v>
      </c>
      <c r="C17" s="14"/>
      <c r="D17" s="17">
        <v>23000</v>
      </c>
      <c r="E17" s="17">
        <v>5165</v>
      </c>
      <c r="F17" s="17">
        <v>19661</v>
      </c>
      <c r="G17" s="17">
        <v>14417</v>
      </c>
      <c r="H17" s="17">
        <v>62243</v>
      </c>
      <c r="I17" s="17">
        <v>953</v>
      </c>
      <c r="J17" s="17">
        <v>63196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.25" customHeight="1">
      <c r="A18" s="1"/>
      <c r="B18" s="31"/>
      <c r="C18" s="4"/>
      <c r="D18" s="8"/>
      <c r="E18" s="8"/>
      <c r="F18" s="8"/>
      <c r="G18" s="8"/>
      <c r="H18" s="8"/>
      <c r="I18" s="8"/>
      <c r="J18" s="3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20" t="s">
        <v>202</v>
      </c>
      <c r="C19" s="18"/>
      <c r="D19" s="17">
        <v>23000</v>
      </c>
      <c r="E19" s="17">
        <v>0</v>
      </c>
      <c r="F19" s="17">
        <v>7382</v>
      </c>
      <c r="G19" s="17">
        <v>8874</v>
      </c>
      <c r="H19" s="17">
        <v>39256</v>
      </c>
      <c r="I19" s="17">
        <v>724</v>
      </c>
      <c r="J19" s="17">
        <v>39980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15" t="s">
        <v>126</v>
      </c>
      <c r="C20" s="12"/>
      <c r="D20" s="13">
        <v>0</v>
      </c>
      <c r="E20" s="13">
        <v>0</v>
      </c>
      <c r="F20" s="13">
        <v>0</v>
      </c>
      <c r="G20" s="13">
        <v>0</v>
      </c>
      <c r="H20" s="23">
        <v>0</v>
      </c>
      <c r="I20" s="13">
        <v>0</v>
      </c>
      <c r="J20" s="23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22" t="s">
        <v>170</v>
      </c>
      <c r="C21" s="14"/>
      <c r="D21" s="17">
        <v>23000</v>
      </c>
      <c r="E21" s="17">
        <v>0</v>
      </c>
      <c r="F21" s="17">
        <v>7382</v>
      </c>
      <c r="G21" s="17">
        <v>8874</v>
      </c>
      <c r="H21" s="17">
        <v>39256</v>
      </c>
      <c r="I21" s="17">
        <v>724</v>
      </c>
      <c r="J21" s="17">
        <v>39980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9" t="s">
        <v>203</v>
      </c>
      <c r="C22" s="21"/>
      <c r="D22" s="24"/>
      <c r="E22" s="24"/>
      <c r="F22" s="24"/>
      <c r="G22" s="24"/>
      <c r="H22" s="24"/>
      <c r="I22" s="24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1" t="s">
        <v>126</v>
      </c>
      <c r="C23" s="12"/>
      <c r="D23" s="13">
        <v>0</v>
      </c>
      <c r="E23" s="13">
        <v>0</v>
      </c>
      <c r="F23" s="13">
        <v>2965</v>
      </c>
      <c r="G23" s="13">
        <v>10673.750889293875</v>
      </c>
      <c r="H23" s="23">
        <v>13638.750889293875</v>
      </c>
      <c r="I23" s="13">
        <v>4145</v>
      </c>
      <c r="J23" s="23">
        <v>17783.750889293875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1" t="s">
        <v>144</v>
      </c>
      <c r="C24" s="30"/>
      <c r="D24" s="16">
        <v>0</v>
      </c>
      <c r="E24" s="16">
        <v>0</v>
      </c>
      <c r="F24" s="16">
        <v>11518</v>
      </c>
      <c r="G24" s="13">
        <v>-11453</v>
      </c>
      <c r="H24" s="29">
        <v>65</v>
      </c>
      <c r="I24" s="16">
        <v>0</v>
      </c>
      <c r="J24" s="23">
        <v>65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1" t="s">
        <v>145</v>
      </c>
      <c r="C25" s="12"/>
      <c r="D25" s="13">
        <v>0</v>
      </c>
      <c r="E25" s="13">
        <v>0</v>
      </c>
      <c r="F25" s="13">
        <v>-215</v>
      </c>
      <c r="G25" s="13">
        <v>215</v>
      </c>
      <c r="H25" s="29">
        <v>0</v>
      </c>
      <c r="I25" s="13">
        <v>0</v>
      </c>
      <c r="J25" s="23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1" t="s">
        <v>76</v>
      </c>
      <c r="C26" s="12"/>
      <c r="D26" s="13">
        <v>0</v>
      </c>
      <c r="E26" s="13">
        <v>0</v>
      </c>
      <c r="F26" s="13">
        <v>-612</v>
      </c>
      <c r="G26" s="13">
        <v>0</v>
      </c>
      <c r="H26" s="23">
        <v>-612</v>
      </c>
      <c r="I26" s="13">
        <v>0</v>
      </c>
      <c r="J26" s="23">
        <v>-612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1" t="s">
        <v>146</v>
      </c>
      <c r="C27" s="12"/>
      <c r="D27" s="13">
        <v>0</v>
      </c>
      <c r="E27" s="13">
        <v>0</v>
      </c>
      <c r="F27" s="13">
        <v>0</v>
      </c>
      <c r="G27" s="13">
        <v>0</v>
      </c>
      <c r="H27" s="23">
        <v>0</v>
      </c>
      <c r="I27" s="13">
        <v>0</v>
      </c>
      <c r="J27" s="23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1" t="s">
        <v>204</v>
      </c>
      <c r="C28" s="12"/>
      <c r="D28" s="13">
        <v>0</v>
      </c>
      <c r="E28" s="13">
        <v>0</v>
      </c>
      <c r="F28" s="13">
        <v>0</v>
      </c>
      <c r="G28" s="13">
        <v>20096</v>
      </c>
      <c r="H28" s="23">
        <v>20096</v>
      </c>
      <c r="I28" s="13">
        <v>234</v>
      </c>
      <c r="J28" s="23">
        <v>20330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1" t="s">
        <v>77</v>
      </c>
      <c r="C29" s="12"/>
      <c r="D29" s="13">
        <v>7000</v>
      </c>
      <c r="E29" s="13">
        <v>68766</v>
      </c>
      <c r="F29" s="13">
        <v>0</v>
      </c>
      <c r="G29" s="13">
        <v>0</v>
      </c>
      <c r="H29" s="23">
        <v>75766</v>
      </c>
      <c r="I29" s="13">
        <v>0</v>
      </c>
      <c r="J29" s="23">
        <v>75766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1" t="s">
        <v>171</v>
      </c>
      <c r="C30" s="12"/>
      <c r="D30" s="13">
        <v>0</v>
      </c>
      <c r="E30" s="13">
        <v>0</v>
      </c>
      <c r="F30" s="13">
        <v>-240</v>
      </c>
      <c r="G30" s="16">
        <v>244</v>
      </c>
      <c r="H30" s="23">
        <v>4</v>
      </c>
      <c r="I30" s="13">
        <v>7153</v>
      </c>
      <c r="J30" s="23">
        <v>7157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22" t="s">
        <v>205</v>
      </c>
      <c r="C31" s="14"/>
      <c r="D31" s="17">
        <v>30000</v>
      </c>
      <c r="E31" s="17">
        <v>68766</v>
      </c>
      <c r="F31" s="17">
        <v>20798</v>
      </c>
      <c r="G31" s="17">
        <v>28649.750889293875</v>
      </c>
      <c r="H31" s="17">
        <v>148213.75088929388</v>
      </c>
      <c r="I31" s="17">
        <v>12256</v>
      </c>
      <c r="J31" s="17">
        <v>160469.75088929388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.25" customHeight="1">
      <c r="A32" s="1"/>
      <c r="B32" s="31"/>
      <c r="C32" s="4"/>
      <c r="D32" s="8"/>
      <c r="E32" s="8"/>
      <c r="F32" s="8"/>
      <c r="G32" s="8"/>
      <c r="H32" s="8"/>
      <c r="I32" s="8"/>
      <c r="J32" s="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22" t="s">
        <v>193</v>
      </c>
      <c r="C33" s="14"/>
      <c r="D33" s="17">
        <v>30000</v>
      </c>
      <c r="E33" s="17">
        <v>67525</v>
      </c>
      <c r="F33" s="17">
        <v>40297</v>
      </c>
      <c r="G33" s="17">
        <v>21921.750889293875</v>
      </c>
      <c r="H33" s="17">
        <v>159743.75088929388</v>
      </c>
      <c r="I33" s="17">
        <v>8236</v>
      </c>
      <c r="J33" s="17">
        <v>167979.75088929388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5" t="s">
        <v>126</v>
      </c>
      <c r="C34" s="12"/>
      <c r="D34" s="13">
        <v>0</v>
      </c>
      <c r="E34" s="13">
        <v>0</v>
      </c>
      <c r="F34" s="13">
        <v>0</v>
      </c>
      <c r="G34" s="13">
        <v>0</v>
      </c>
      <c r="H34" s="23">
        <v>0</v>
      </c>
      <c r="I34" s="13">
        <v>0</v>
      </c>
      <c r="J34" s="23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22" t="s">
        <v>194</v>
      </c>
      <c r="C35" s="14"/>
      <c r="D35" s="17">
        <v>30000</v>
      </c>
      <c r="E35" s="17">
        <v>67525</v>
      </c>
      <c r="F35" s="17">
        <v>40297</v>
      </c>
      <c r="G35" s="17">
        <v>21921.750889293875</v>
      </c>
      <c r="H35" s="17">
        <v>159743.75088929388</v>
      </c>
      <c r="I35" s="17">
        <v>8236</v>
      </c>
      <c r="J35" s="17">
        <v>167979.75088929388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9" t="s">
        <v>191</v>
      </c>
      <c r="C36" s="21"/>
      <c r="D36" s="24"/>
      <c r="E36" s="24"/>
      <c r="F36" s="24"/>
      <c r="G36" s="24"/>
      <c r="H36" s="24"/>
      <c r="I36" s="24"/>
      <c r="J36" s="2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1" t="s">
        <v>173</v>
      </c>
      <c r="C37" s="12"/>
      <c r="D37" s="13">
        <v>0</v>
      </c>
      <c r="E37" s="13">
        <v>0</v>
      </c>
      <c r="F37" s="13">
        <v>697</v>
      </c>
      <c r="G37" s="13">
        <v>0</v>
      </c>
      <c r="H37" s="23">
        <v>697</v>
      </c>
      <c r="I37" s="13"/>
      <c r="J37" s="23">
        <v>697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1" t="s">
        <v>144</v>
      </c>
      <c r="C38" s="12"/>
      <c r="D38" s="13">
        <v>0</v>
      </c>
      <c r="E38" s="13">
        <v>0</v>
      </c>
      <c r="F38" s="13"/>
      <c r="G38" s="16"/>
      <c r="H38" s="23">
        <v>0</v>
      </c>
      <c r="I38" s="13">
        <v>0</v>
      </c>
      <c r="J38" s="23"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1" t="s">
        <v>145</v>
      </c>
      <c r="C39" s="12"/>
      <c r="D39" s="13">
        <v>0</v>
      </c>
      <c r="E39" s="13">
        <v>0</v>
      </c>
      <c r="F39" s="13"/>
      <c r="G39" s="13"/>
      <c r="H39" s="23">
        <v>0</v>
      </c>
      <c r="I39" s="13">
        <v>0</v>
      </c>
      <c r="J39" s="23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1" t="s">
        <v>76</v>
      </c>
      <c r="C40" s="12"/>
      <c r="D40" s="13">
        <v>0</v>
      </c>
      <c r="E40" s="13">
        <v>0</v>
      </c>
      <c r="F40" s="13">
        <v>-316</v>
      </c>
      <c r="G40" s="13">
        <v>-75</v>
      </c>
      <c r="H40" s="23">
        <v>-391</v>
      </c>
      <c r="I40" s="13">
        <v>-290</v>
      </c>
      <c r="J40" s="23">
        <v>-681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1" t="s">
        <v>146</v>
      </c>
      <c r="C41" s="12"/>
      <c r="D41" s="13">
        <v>0</v>
      </c>
      <c r="E41" s="13"/>
      <c r="F41" s="13"/>
      <c r="G41" s="16"/>
      <c r="H41" s="23">
        <v>0</v>
      </c>
      <c r="I41" s="13">
        <v>0</v>
      </c>
      <c r="J41" s="2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1" t="s">
        <v>192</v>
      </c>
      <c r="C42" s="12"/>
      <c r="D42" s="13">
        <v>0</v>
      </c>
      <c r="E42" s="13">
        <v>0</v>
      </c>
      <c r="F42" s="13"/>
      <c r="G42" s="16">
        <v>11425.759102896158</v>
      </c>
      <c r="H42" s="23">
        <v>11425.759102896158</v>
      </c>
      <c r="I42" s="13">
        <v>235</v>
      </c>
      <c r="J42" s="23">
        <v>11660.759102896158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1" t="s">
        <v>77</v>
      </c>
      <c r="C43" s="12"/>
      <c r="D43" s="13">
        <v>0</v>
      </c>
      <c r="E43" s="13">
        <v>0</v>
      </c>
      <c r="F43" s="13">
        <v>0</v>
      </c>
      <c r="G43" s="16">
        <v>0</v>
      </c>
      <c r="H43" s="23">
        <v>0</v>
      </c>
      <c r="I43" s="13">
        <v>0</v>
      </c>
      <c r="J43" s="23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1" t="s">
        <v>171</v>
      </c>
      <c r="C44" s="12"/>
      <c r="D44" s="13">
        <v>0</v>
      </c>
      <c r="E44" s="13">
        <v>0</v>
      </c>
      <c r="F44" s="13">
        <v>0</v>
      </c>
      <c r="G44" s="16">
        <v>0</v>
      </c>
      <c r="H44" s="23">
        <v>0</v>
      </c>
      <c r="I44" s="13">
        <v>0</v>
      </c>
      <c r="J44" s="23"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20" t="s">
        <v>206</v>
      </c>
      <c r="C45" s="14"/>
      <c r="D45" s="17">
        <v>30000</v>
      </c>
      <c r="E45" s="17">
        <v>67525</v>
      </c>
      <c r="F45" s="17">
        <v>40678</v>
      </c>
      <c r="G45" s="17">
        <v>33272.50999219003</v>
      </c>
      <c r="H45" s="17">
        <v>171475.50999219003</v>
      </c>
      <c r="I45" s="17">
        <v>8181</v>
      </c>
      <c r="J45" s="17">
        <v>179656.50999219003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22" t="s">
        <v>207</v>
      </c>
      <c r="C47" s="14"/>
      <c r="D47" s="17">
        <v>30000</v>
      </c>
      <c r="E47" s="17">
        <v>68766</v>
      </c>
      <c r="F47" s="17">
        <v>20798</v>
      </c>
      <c r="G47" s="17">
        <v>28649.750889293875</v>
      </c>
      <c r="H47" s="17">
        <v>148213.75088929388</v>
      </c>
      <c r="I47" s="17">
        <v>12256</v>
      </c>
      <c r="J47" s="17">
        <v>160469.75088929388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5" t="s">
        <v>126</v>
      </c>
      <c r="C48" s="12"/>
      <c r="D48" s="13">
        <v>0</v>
      </c>
      <c r="E48" s="13">
        <v>0</v>
      </c>
      <c r="F48" s="13">
        <v>0</v>
      </c>
      <c r="G48" s="13">
        <v>0</v>
      </c>
      <c r="H48" s="23">
        <v>0</v>
      </c>
      <c r="I48" s="13">
        <v>0</v>
      </c>
      <c r="J48" s="23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22" t="s">
        <v>172</v>
      </c>
      <c r="C49" s="14"/>
      <c r="D49" s="17">
        <v>30000</v>
      </c>
      <c r="E49" s="17">
        <v>68766</v>
      </c>
      <c r="F49" s="17">
        <v>20798</v>
      </c>
      <c r="G49" s="17">
        <v>28649.750889293875</v>
      </c>
      <c r="H49" s="17">
        <v>148213.75088929388</v>
      </c>
      <c r="I49" s="17">
        <v>12256</v>
      </c>
      <c r="J49" s="17">
        <v>160469.75088929388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9" t="s">
        <v>180</v>
      </c>
      <c r="C50" s="21"/>
      <c r="D50" s="24"/>
      <c r="E50" s="24"/>
      <c r="F50" s="24"/>
      <c r="G50" s="24"/>
      <c r="H50" s="24"/>
      <c r="I50" s="24"/>
      <c r="J50" s="2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1" t="s">
        <v>173</v>
      </c>
      <c r="C51" s="12"/>
      <c r="D51" s="13">
        <v>0</v>
      </c>
      <c r="E51" s="13">
        <v>0</v>
      </c>
      <c r="F51" s="13">
        <v>2092</v>
      </c>
      <c r="G51" s="13">
        <v>0</v>
      </c>
      <c r="H51" s="23">
        <v>2092</v>
      </c>
      <c r="I51" s="13">
        <v>0</v>
      </c>
      <c r="J51" s="23">
        <v>2092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1" t="s">
        <v>144</v>
      </c>
      <c r="C52" s="12"/>
      <c r="D52" s="13">
        <v>0</v>
      </c>
      <c r="E52" s="13">
        <v>0</v>
      </c>
      <c r="F52" s="13">
        <v>17677</v>
      </c>
      <c r="G52" s="16">
        <v>-17669</v>
      </c>
      <c r="H52" s="23">
        <v>8</v>
      </c>
      <c r="I52" s="13">
        <v>0</v>
      </c>
      <c r="J52" s="23">
        <v>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1" t="s">
        <v>145</v>
      </c>
      <c r="C53" s="12"/>
      <c r="D53" s="13">
        <v>0</v>
      </c>
      <c r="E53" s="13">
        <v>0</v>
      </c>
      <c r="F53" s="13">
        <v>0</v>
      </c>
      <c r="G53" s="13">
        <v>0</v>
      </c>
      <c r="H53" s="23">
        <v>0</v>
      </c>
      <c r="I53" s="13">
        <v>0</v>
      </c>
      <c r="J53" s="23"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1" t="s">
        <v>76</v>
      </c>
      <c r="C54" s="12"/>
      <c r="D54" s="13">
        <v>0</v>
      </c>
      <c r="E54" s="13">
        <v>0</v>
      </c>
      <c r="F54" s="13">
        <v>122.5</v>
      </c>
      <c r="G54" s="13">
        <v>-7</v>
      </c>
      <c r="H54" s="23">
        <v>115.5</v>
      </c>
      <c r="I54" s="13">
        <v>0</v>
      </c>
      <c r="J54" s="23">
        <v>115.5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1" t="s">
        <v>146</v>
      </c>
      <c r="C55" s="12"/>
      <c r="D55" s="13">
        <v>0</v>
      </c>
      <c r="E55" s="13">
        <v>-1241</v>
      </c>
      <c r="F55" s="13">
        <v>0</v>
      </c>
      <c r="G55" s="16">
        <v>0</v>
      </c>
      <c r="H55" s="23">
        <v>-1241</v>
      </c>
      <c r="I55" s="13">
        <v>0</v>
      </c>
      <c r="J55" s="23">
        <v>-1241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1" t="s">
        <v>181</v>
      </c>
      <c r="C56" s="12"/>
      <c r="D56" s="13">
        <v>0</v>
      </c>
      <c r="E56" s="13">
        <v>0</v>
      </c>
      <c r="F56" s="13">
        <v>0</v>
      </c>
      <c r="G56" s="16">
        <v>22312</v>
      </c>
      <c r="H56" s="23">
        <v>22312</v>
      </c>
      <c r="I56" s="13">
        <v>246</v>
      </c>
      <c r="J56" s="23">
        <v>22558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1" t="s">
        <v>77</v>
      </c>
      <c r="C57" s="12"/>
      <c r="D57" s="13">
        <v>0</v>
      </c>
      <c r="E57" s="13">
        <v>0</v>
      </c>
      <c r="F57" s="13">
        <v>0</v>
      </c>
      <c r="G57" s="16">
        <v>0</v>
      </c>
      <c r="H57" s="23">
        <v>0</v>
      </c>
      <c r="I57" s="13">
        <v>0</v>
      </c>
      <c r="J57" s="23"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1" t="s">
        <v>171</v>
      </c>
      <c r="C58" s="12"/>
      <c r="D58" s="13">
        <v>0</v>
      </c>
      <c r="E58" s="13">
        <v>0</v>
      </c>
      <c r="F58" s="13">
        <v>-11.91</v>
      </c>
      <c r="G58" s="16">
        <v>-12.27</v>
      </c>
      <c r="H58" s="23">
        <v>-24.18</v>
      </c>
      <c r="I58" s="13">
        <v>-4321</v>
      </c>
      <c r="J58" s="23">
        <v>-4345.18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20" t="s">
        <v>206</v>
      </c>
      <c r="C59" s="14"/>
      <c r="D59" s="17">
        <v>30000</v>
      </c>
      <c r="E59" s="17">
        <v>67525</v>
      </c>
      <c r="F59" s="17">
        <v>40677.59</v>
      </c>
      <c r="G59" s="17">
        <v>33273.48088929388</v>
      </c>
      <c r="H59" s="17">
        <v>171476.0708892939</v>
      </c>
      <c r="I59" s="17">
        <v>8181</v>
      </c>
      <c r="J59" s="17">
        <v>179657.0708892939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hidden="1">
      <c r="A61" s="1"/>
      <c r="B61" s="1"/>
      <c r="C61" s="1"/>
      <c r="D61" s="4"/>
      <c r="E61" s="4"/>
      <c r="F61" s="38">
        <f>88173.4428057352+2965</f>
        <v>91138.4428057352</v>
      </c>
      <c r="G61" s="38">
        <f>13925.3578308644-2965</f>
        <v>10960.3578308644</v>
      </c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hidden="1">
      <c r="A62" s="1"/>
      <c r="B62" s="1"/>
      <c r="C62" s="1"/>
      <c r="D62" s="33"/>
      <c r="E62" s="33"/>
      <c r="F62" s="38">
        <v>1047.1820000000007</v>
      </c>
      <c r="G62" s="38">
        <v>22313.123763896187</v>
      </c>
      <c r="H62" s="33"/>
      <c r="I62" s="33"/>
      <c r="J62" s="3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hidden="1">
      <c r="A63" s="1"/>
      <c r="B63" s="1"/>
      <c r="C63" s="1"/>
      <c r="D63" s="1"/>
      <c r="E63" s="1"/>
      <c r="F63" s="38">
        <v>15817.56714338624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hidden="1">
      <c r="A64" s="1"/>
      <c r="B64" s="1"/>
      <c r="C64" s="1"/>
      <c r="D64" s="1"/>
      <c r="E64" s="1"/>
      <c r="F64" s="39">
        <v>198.89426690421894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hidden="1">
      <c r="A65" s="1"/>
      <c r="B65" s="1"/>
      <c r="C65" s="1"/>
      <c r="D65" s="1"/>
      <c r="E65" s="1"/>
      <c r="F65" s="40">
        <f>SUM(F61:F64)</f>
        <v>108202.08621602567</v>
      </c>
      <c r="G65" s="40">
        <f>SUM(G61:G64)</f>
        <v>33273.48159476058</v>
      </c>
      <c r="H65" s="40">
        <v>171475.56781078625</v>
      </c>
      <c r="I65" s="40">
        <v>8181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hidden="1">
      <c r="A66" s="1"/>
      <c r="B66" s="1"/>
      <c r="C66" s="1"/>
      <c r="D66" s="1"/>
      <c r="E66" s="1"/>
      <c r="F66" s="41">
        <f>F59+E59-F65</f>
        <v>0.5037839743308723</v>
      </c>
      <c r="G66" s="41">
        <f>G59-G65</f>
        <v>-0.0007054667003103532</v>
      </c>
      <c r="H66" s="41">
        <f>H59-H65</f>
        <v>0.5030785076378379</v>
      </c>
      <c r="I66" s="41">
        <f>I59-I65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</sheetData>
  <sheetProtection/>
  <mergeCells count="7">
    <mergeCell ref="B2:F2"/>
    <mergeCell ref="G2:J2"/>
    <mergeCell ref="B3:B4"/>
    <mergeCell ref="C3:C4"/>
    <mergeCell ref="D3:H3"/>
    <mergeCell ref="I3:I4"/>
    <mergeCell ref="J3:J4"/>
  </mergeCells>
  <printOptions/>
  <pageMargins left="0.79" right="0.2" top="0.7874015748031497" bottom="0.5905511811023623" header="0.31" footer="0.5118110236220472"/>
  <pageSetup blackAndWhite="1" horizontalDpi="300" verticalDpi="300" orientation="portrait" paperSize="9" scale="69" r:id="rId1"/>
  <headerFooter alignWithMargins="0">
    <oddHeader>&amp;L&amp;"Arial,Normalny"Skonsolidowane sprawozdanie finansowe Grupy Koelner SA za 3 kwartały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140"/>
  <sheetViews>
    <sheetView zoomScalePageLayoutView="0" workbookViewId="0" topLeftCell="A1">
      <selection activeCell="BA20" sqref="BA20"/>
    </sheetView>
  </sheetViews>
  <sheetFormatPr defaultColWidth="9.140625" defaultRowHeight="11.25" customHeight="1"/>
  <cols>
    <col min="1" max="1" width="1.7109375" style="2" customWidth="1"/>
    <col min="2" max="88" width="2.140625" style="2" customWidth="1"/>
    <col min="89" max="16384" width="9.140625" style="2" customWidth="1"/>
  </cols>
  <sheetData>
    <row r="1" spans="1:8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2" customHeight="1">
      <c r="A2" s="1"/>
      <c r="B2" s="163" t="s">
        <v>130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12">
      <c r="A3" s="1"/>
      <c r="B3" s="164" t="s">
        <v>162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2" customHeight="1">
      <c r="A4" s="1"/>
      <c r="B4" s="168" t="s">
        <v>12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  <c r="AB4" s="42" t="s">
        <v>81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134" t="s">
        <v>78</v>
      </c>
      <c r="AO4" s="134"/>
      <c r="AP4" s="134"/>
      <c r="AQ4" s="134"/>
      <c r="AR4" s="134"/>
      <c r="AS4" s="13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24" customHeight="1">
      <c r="A5" s="1"/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B5" s="160" t="s">
        <v>153</v>
      </c>
      <c r="AC5" s="161"/>
      <c r="AD5" s="161"/>
      <c r="AE5" s="161"/>
      <c r="AF5" s="161"/>
      <c r="AG5" s="162"/>
      <c r="AH5" s="160" t="s">
        <v>154</v>
      </c>
      <c r="AI5" s="161"/>
      <c r="AJ5" s="161"/>
      <c r="AK5" s="161"/>
      <c r="AL5" s="161"/>
      <c r="AM5" s="162"/>
      <c r="AN5" s="144"/>
      <c r="AO5" s="144"/>
      <c r="AP5" s="144"/>
      <c r="AQ5" s="144"/>
      <c r="AR5" s="144"/>
      <c r="AS5" s="144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2" customHeight="1">
      <c r="A6" s="1"/>
      <c r="B6" s="155" t="s">
        <v>208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2" customHeight="1">
      <c r="A7" s="1"/>
      <c r="B7" s="124" t="s">
        <v>132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48">
        <v>139787.3529876915</v>
      </c>
      <c r="AC7" s="48"/>
      <c r="AD7" s="48"/>
      <c r="AE7" s="48"/>
      <c r="AF7" s="48"/>
      <c r="AG7" s="48"/>
      <c r="AH7" s="48">
        <v>28928.741995758002</v>
      </c>
      <c r="AI7" s="48"/>
      <c r="AJ7" s="48"/>
      <c r="AK7" s="48"/>
      <c r="AL7" s="48"/>
      <c r="AM7" s="48"/>
      <c r="AN7" s="48">
        <v>168716.0949834495</v>
      </c>
      <c r="AO7" s="48"/>
      <c r="AP7" s="48"/>
      <c r="AQ7" s="48"/>
      <c r="AR7" s="48"/>
      <c r="AS7" s="48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2" customHeight="1">
      <c r="A8" s="1"/>
      <c r="B8" s="152" t="s">
        <v>155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50">
        <v>30785.38874</v>
      </c>
      <c r="AC8" s="51"/>
      <c r="AD8" s="51"/>
      <c r="AE8" s="51"/>
      <c r="AF8" s="51"/>
      <c r="AG8" s="52"/>
      <c r="AH8" s="50">
        <v>0</v>
      </c>
      <c r="AI8" s="51"/>
      <c r="AJ8" s="51"/>
      <c r="AK8" s="51"/>
      <c r="AL8" s="51"/>
      <c r="AM8" s="52"/>
      <c r="AN8" s="149">
        <v>30785.38874</v>
      </c>
      <c r="AO8" s="150"/>
      <c r="AP8" s="150"/>
      <c r="AQ8" s="150"/>
      <c r="AR8" s="150"/>
      <c r="AS8" s="15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2" customHeight="1">
      <c r="A9" s="1"/>
      <c r="B9" s="152" t="s">
        <v>156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50">
        <v>109001.9642476915</v>
      </c>
      <c r="AC9" s="51"/>
      <c r="AD9" s="51"/>
      <c r="AE9" s="51"/>
      <c r="AF9" s="51"/>
      <c r="AG9" s="52"/>
      <c r="AH9" s="50">
        <v>28928.741995758002</v>
      </c>
      <c r="AI9" s="51"/>
      <c r="AJ9" s="51"/>
      <c r="AK9" s="51"/>
      <c r="AL9" s="51"/>
      <c r="AM9" s="52"/>
      <c r="AN9" s="149">
        <v>137930.7062434495</v>
      </c>
      <c r="AO9" s="150"/>
      <c r="AP9" s="150"/>
      <c r="AQ9" s="150"/>
      <c r="AR9" s="150"/>
      <c r="AS9" s="15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2" customHeight="1">
      <c r="A10" s="1"/>
      <c r="B10" s="124" t="s">
        <v>14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48">
        <v>-84367.86500761464</v>
      </c>
      <c r="AC10" s="48"/>
      <c r="AD10" s="48"/>
      <c r="AE10" s="48"/>
      <c r="AF10" s="48"/>
      <c r="AG10" s="48"/>
      <c r="AH10" s="48">
        <v>-20182.53195585632</v>
      </c>
      <c r="AI10" s="48"/>
      <c r="AJ10" s="48"/>
      <c r="AK10" s="48"/>
      <c r="AL10" s="48"/>
      <c r="AM10" s="48"/>
      <c r="AN10" s="48">
        <v>-104550.39696347096</v>
      </c>
      <c r="AO10" s="48"/>
      <c r="AP10" s="48"/>
      <c r="AQ10" s="48"/>
      <c r="AR10" s="48"/>
      <c r="AS10" s="48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2" customHeight="1">
      <c r="A11" s="1"/>
      <c r="B11" s="152" t="s">
        <v>157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50">
        <v>-19757.46802</v>
      </c>
      <c r="AC11" s="51"/>
      <c r="AD11" s="51"/>
      <c r="AE11" s="51"/>
      <c r="AF11" s="51"/>
      <c r="AG11" s="52"/>
      <c r="AH11" s="50">
        <v>0</v>
      </c>
      <c r="AI11" s="51"/>
      <c r="AJ11" s="51"/>
      <c r="AK11" s="51"/>
      <c r="AL11" s="51"/>
      <c r="AM11" s="52"/>
      <c r="AN11" s="149">
        <v>-19757.46802</v>
      </c>
      <c r="AO11" s="150"/>
      <c r="AP11" s="150"/>
      <c r="AQ11" s="150"/>
      <c r="AR11" s="150"/>
      <c r="AS11" s="15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2" customHeight="1">
      <c r="A12" s="1"/>
      <c r="B12" s="152" t="s">
        <v>158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50">
        <v>-64610.396987614644</v>
      </c>
      <c r="AC12" s="51"/>
      <c r="AD12" s="51"/>
      <c r="AE12" s="51"/>
      <c r="AF12" s="51"/>
      <c r="AG12" s="52"/>
      <c r="AH12" s="50">
        <v>-20182.53195585632</v>
      </c>
      <c r="AI12" s="51"/>
      <c r="AJ12" s="51"/>
      <c r="AK12" s="51"/>
      <c r="AL12" s="51"/>
      <c r="AM12" s="52"/>
      <c r="AN12" s="149">
        <v>-84792.92894347096</v>
      </c>
      <c r="AO12" s="150"/>
      <c r="AP12" s="150"/>
      <c r="AQ12" s="150"/>
      <c r="AR12" s="150"/>
      <c r="AS12" s="15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2" customHeight="1">
      <c r="A13" s="1"/>
      <c r="B13" s="124" t="s">
        <v>89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48">
        <v>55419.487980076854</v>
      </c>
      <c r="AC13" s="48"/>
      <c r="AD13" s="48"/>
      <c r="AE13" s="48"/>
      <c r="AF13" s="48"/>
      <c r="AG13" s="48"/>
      <c r="AH13" s="48">
        <v>8746.210039901682</v>
      </c>
      <c r="AI13" s="48"/>
      <c r="AJ13" s="48"/>
      <c r="AK13" s="48"/>
      <c r="AL13" s="48"/>
      <c r="AM13" s="48"/>
      <c r="AN13" s="59">
        <v>64165.69801997853</v>
      </c>
      <c r="AO13" s="60"/>
      <c r="AP13" s="60"/>
      <c r="AQ13" s="60"/>
      <c r="AR13" s="60"/>
      <c r="AS13" s="6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2" customHeight="1">
      <c r="A14" s="1"/>
      <c r="B14" s="152" t="s">
        <v>16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50">
        <v>-14286.568913772122</v>
      </c>
      <c r="AC14" s="51"/>
      <c r="AD14" s="51"/>
      <c r="AE14" s="51"/>
      <c r="AF14" s="51"/>
      <c r="AG14" s="52"/>
      <c r="AH14" s="50">
        <v>-1256.771985252461</v>
      </c>
      <c r="AI14" s="51"/>
      <c r="AJ14" s="51"/>
      <c r="AK14" s="51"/>
      <c r="AL14" s="51"/>
      <c r="AM14" s="52"/>
      <c r="AN14" s="149">
        <v>-15543.340899024583</v>
      </c>
      <c r="AO14" s="150"/>
      <c r="AP14" s="150"/>
      <c r="AQ14" s="150"/>
      <c r="AR14" s="150"/>
      <c r="AS14" s="15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2" customHeight="1">
      <c r="A15" s="1"/>
      <c r="B15" s="152" t="s">
        <v>17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50">
        <v>-28410.24456129033</v>
      </c>
      <c r="AC15" s="51"/>
      <c r="AD15" s="51"/>
      <c r="AE15" s="51"/>
      <c r="AF15" s="51"/>
      <c r="AG15" s="52"/>
      <c r="AH15" s="50">
        <v>-630.5254483501777</v>
      </c>
      <c r="AI15" s="51"/>
      <c r="AJ15" s="51"/>
      <c r="AK15" s="51"/>
      <c r="AL15" s="51"/>
      <c r="AM15" s="52"/>
      <c r="AN15" s="149">
        <v>-29040.770009640506</v>
      </c>
      <c r="AO15" s="150"/>
      <c r="AP15" s="150"/>
      <c r="AQ15" s="150"/>
      <c r="AR15" s="150"/>
      <c r="AS15" s="15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2" customHeight="1">
      <c r="A16" s="1"/>
      <c r="B16" s="152" t="s">
        <v>160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50">
        <v>4160.54600632688</v>
      </c>
      <c r="AC16" s="51"/>
      <c r="AD16" s="51"/>
      <c r="AE16" s="51"/>
      <c r="AF16" s="51"/>
      <c r="AG16" s="52"/>
      <c r="AH16" s="50">
        <v>-83.62272771145</v>
      </c>
      <c r="AI16" s="51"/>
      <c r="AJ16" s="51"/>
      <c r="AK16" s="51"/>
      <c r="AL16" s="51"/>
      <c r="AM16" s="52"/>
      <c r="AN16" s="149">
        <v>4076.9232786154303</v>
      </c>
      <c r="AO16" s="150"/>
      <c r="AP16" s="150"/>
      <c r="AQ16" s="150"/>
      <c r="AR16" s="150"/>
      <c r="AS16" s="15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2" customHeight="1">
      <c r="A17" s="1"/>
      <c r="B17" s="124" t="s">
        <v>159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48">
        <v>16883.220511341286</v>
      </c>
      <c r="AC17" s="48"/>
      <c r="AD17" s="48"/>
      <c r="AE17" s="48"/>
      <c r="AF17" s="48"/>
      <c r="AG17" s="48"/>
      <c r="AH17" s="48">
        <v>6775.289878587593</v>
      </c>
      <c r="AI17" s="48"/>
      <c r="AJ17" s="48"/>
      <c r="AK17" s="48"/>
      <c r="AL17" s="48"/>
      <c r="AM17" s="48"/>
      <c r="AN17" s="48">
        <v>23658.510389928877</v>
      </c>
      <c r="AO17" s="48"/>
      <c r="AP17" s="48"/>
      <c r="AQ17" s="48"/>
      <c r="AR17" s="48"/>
      <c r="AS17" s="4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2" customHeight="1">
      <c r="A18" s="1"/>
      <c r="B18" s="152" t="s">
        <v>92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50">
        <v>913.7456238378886</v>
      </c>
      <c r="AC18" s="51"/>
      <c r="AD18" s="51"/>
      <c r="AE18" s="51"/>
      <c r="AF18" s="51"/>
      <c r="AG18" s="52"/>
      <c r="AH18" s="50">
        <v>207.15298432563338</v>
      </c>
      <c r="AI18" s="51"/>
      <c r="AJ18" s="51"/>
      <c r="AK18" s="51"/>
      <c r="AL18" s="51"/>
      <c r="AM18" s="52"/>
      <c r="AN18" s="149">
        <v>1120.898608163522</v>
      </c>
      <c r="AO18" s="150"/>
      <c r="AP18" s="150"/>
      <c r="AQ18" s="150"/>
      <c r="AR18" s="150"/>
      <c r="AS18" s="15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2" customHeight="1">
      <c r="A19" s="1"/>
      <c r="B19" s="124" t="s">
        <v>82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48">
        <v>17796.966135179173</v>
      </c>
      <c r="AC19" s="48"/>
      <c r="AD19" s="48"/>
      <c r="AE19" s="48"/>
      <c r="AF19" s="48"/>
      <c r="AG19" s="48"/>
      <c r="AH19" s="48">
        <v>6982.442862913226</v>
      </c>
      <c r="AI19" s="48"/>
      <c r="AJ19" s="48"/>
      <c r="AK19" s="48"/>
      <c r="AL19" s="48"/>
      <c r="AM19" s="48"/>
      <c r="AN19" s="48">
        <v>24779.4089980924</v>
      </c>
      <c r="AO19" s="48"/>
      <c r="AP19" s="48"/>
      <c r="AQ19" s="48"/>
      <c r="AR19" s="48"/>
      <c r="AS19" s="4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2" customHeight="1">
      <c r="A20" s="1"/>
      <c r="B20" s="152" t="s">
        <v>24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50">
        <v>-2004.6894499999999</v>
      </c>
      <c r="AC20" s="51"/>
      <c r="AD20" s="51"/>
      <c r="AE20" s="51"/>
      <c r="AF20" s="51"/>
      <c r="AG20" s="52"/>
      <c r="AH20" s="50">
        <v>-216.88679260352217</v>
      </c>
      <c r="AI20" s="51"/>
      <c r="AJ20" s="51"/>
      <c r="AK20" s="51"/>
      <c r="AL20" s="51"/>
      <c r="AM20" s="52"/>
      <c r="AN20" s="149">
        <v>-2221.576242603522</v>
      </c>
      <c r="AO20" s="150"/>
      <c r="AP20" s="150"/>
      <c r="AQ20" s="150"/>
      <c r="AR20" s="150"/>
      <c r="AS20" s="15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2" customHeight="1">
      <c r="A21" s="1"/>
      <c r="B21" s="152" t="s">
        <v>25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50">
        <v>-244.50576599271304</v>
      </c>
      <c r="AC21" s="51"/>
      <c r="AD21" s="51"/>
      <c r="AE21" s="51"/>
      <c r="AF21" s="51"/>
      <c r="AG21" s="52"/>
      <c r="AH21" s="50">
        <v>-1.3611765999999992</v>
      </c>
      <c r="AI21" s="51"/>
      <c r="AJ21" s="51"/>
      <c r="AK21" s="51"/>
      <c r="AL21" s="51"/>
      <c r="AM21" s="52"/>
      <c r="AN21" s="149">
        <v>-245.86694259271303</v>
      </c>
      <c r="AO21" s="150"/>
      <c r="AP21" s="150"/>
      <c r="AQ21" s="150"/>
      <c r="AR21" s="150"/>
      <c r="AS21" s="15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2" customHeight="1">
      <c r="A22" s="1"/>
      <c r="B22" s="124" t="s">
        <v>30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48">
        <v>15547.77091918646</v>
      </c>
      <c r="AC22" s="48"/>
      <c r="AD22" s="48"/>
      <c r="AE22" s="48"/>
      <c r="AF22" s="48"/>
      <c r="AG22" s="48"/>
      <c r="AH22" s="48">
        <v>6764.194893709704</v>
      </c>
      <c r="AI22" s="48"/>
      <c r="AJ22" s="48"/>
      <c r="AK22" s="48"/>
      <c r="AL22" s="48"/>
      <c r="AM22" s="48"/>
      <c r="AN22" s="48">
        <v>22311.965812896164</v>
      </c>
      <c r="AO22" s="48"/>
      <c r="AP22" s="48"/>
      <c r="AQ22" s="48"/>
      <c r="AR22" s="48"/>
      <c r="AS22" s="4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2" customHeight="1">
      <c r="A23" s="1"/>
      <c r="B23" s="155" t="s">
        <v>209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2" customHeight="1">
      <c r="A24" s="1"/>
      <c r="B24" s="124" t="s">
        <v>84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6"/>
      <c r="AB24" s="48">
        <v>234692.66023822004</v>
      </c>
      <c r="AC24" s="48"/>
      <c r="AD24" s="48"/>
      <c r="AE24" s="48"/>
      <c r="AF24" s="48"/>
      <c r="AG24" s="48"/>
      <c r="AH24" s="48">
        <v>10882.178313221044</v>
      </c>
      <c r="AI24" s="48"/>
      <c r="AJ24" s="48"/>
      <c r="AK24" s="48"/>
      <c r="AL24" s="48"/>
      <c r="AM24" s="48"/>
      <c r="AN24" s="48">
        <v>245574.8385514411</v>
      </c>
      <c r="AO24" s="48"/>
      <c r="AP24" s="48"/>
      <c r="AQ24" s="48"/>
      <c r="AR24" s="48"/>
      <c r="AS24" s="4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2" customHeight="1">
      <c r="A25" s="1"/>
      <c r="B25" s="152" t="s">
        <v>83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50">
        <v>234692.66023822004</v>
      </c>
      <c r="AC25" s="51"/>
      <c r="AD25" s="51"/>
      <c r="AE25" s="51"/>
      <c r="AF25" s="51"/>
      <c r="AG25" s="52"/>
      <c r="AH25" s="50">
        <v>10882.178313221044</v>
      </c>
      <c r="AI25" s="51"/>
      <c r="AJ25" s="51"/>
      <c r="AK25" s="51"/>
      <c r="AL25" s="51"/>
      <c r="AM25" s="52"/>
      <c r="AN25" s="149">
        <v>245574.8385514411</v>
      </c>
      <c r="AO25" s="150"/>
      <c r="AP25" s="150"/>
      <c r="AQ25" s="150"/>
      <c r="AR25" s="150"/>
      <c r="AS25" s="15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2" customHeight="1">
      <c r="A26" s="1"/>
      <c r="B26" s="124" t="s">
        <v>128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48">
        <v>234692.66023822004</v>
      </c>
      <c r="AC26" s="48"/>
      <c r="AD26" s="48"/>
      <c r="AE26" s="48"/>
      <c r="AF26" s="48"/>
      <c r="AG26" s="48"/>
      <c r="AH26" s="48">
        <v>10882.178313221044</v>
      </c>
      <c r="AI26" s="48"/>
      <c r="AJ26" s="48"/>
      <c r="AK26" s="48"/>
      <c r="AL26" s="48"/>
      <c r="AM26" s="48"/>
      <c r="AN26" s="48">
        <v>245574.8385514411</v>
      </c>
      <c r="AO26" s="48"/>
      <c r="AP26" s="48"/>
      <c r="AQ26" s="48"/>
      <c r="AR26" s="48"/>
      <c r="AS26" s="4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2" customHeight="1">
      <c r="A27" s="1"/>
      <c r="B27" s="152" t="s">
        <v>85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50">
        <v>234692.66023822004</v>
      </c>
      <c r="AC27" s="51"/>
      <c r="AD27" s="51"/>
      <c r="AE27" s="51"/>
      <c r="AF27" s="51"/>
      <c r="AG27" s="52"/>
      <c r="AH27" s="50">
        <v>10882.178313221044</v>
      </c>
      <c r="AI27" s="51"/>
      <c r="AJ27" s="51"/>
      <c r="AK27" s="51"/>
      <c r="AL27" s="51"/>
      <c r="AM27" s="52"/>
      <c r="AN27" s="149">
        <v>245574.8385514411</v>
      </c>
      <c r="AO27" s="150"/>
      <c r="AP27" s="150"/>
      <c r="AQ27" s="150"/>
      <c r="AR27" s="150"/>
      <c r="AS27" s="15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2" customHeight="1">
      <c r="A28" s="1"/>
      <c r="B28" s="146" t="s">
        <v>129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8"/>
      <c r="AB28" s="50">
        <v>22920.71908333127</v>
      </c>
      <c r="AC28" s="51"/>
      <c r="AD28" s="51"/>
      <c r="AE28" s="51"/>
      <c r="AF28" s="51"/>
      <c r="AG28" s="52"/>
      <c r="AH28" s="50">
        <v>203.28977999999998</v>
      </c>
      <c r="AI28" s="51"/>
      <c r="AJ28" s="51"/>
      <c r="AK28" s="51"/>
      <c r="AL28" s="51"/>
      <c r="AM28" s="52"/>
      <c r="AN28" s="149">
        <v>23124.00886333127</v>
      </c>
      <c r="AO28" s="150"/>
      <c r="AP28" s="150"/>
      <c r="AQ28" s="150"/>
      <c r="AR28" s="150"/>
      <c r="AS28" s="15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2" customHeight="1">
      <c r="A29" s="1"/>
      <c r="B29" s="146" t="s">
        <v>141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B29" s="50">
        <v>8052.699703237466</v>
      </c>
      <c r="AC29" s="51"/>
      <c r="AD29" s="51"/>
      <c r="AE29" s="51"/>
      <c r="AF29" s="51"/>
      <c r="AG29" s="52"/>
      <c r="AH29" s="50">
        <v>159.3799130466889</v>
      </c>
      <c r="AI29" s="51"/>
      <c r="AJ29" s="51"/>
      <c r="AK29" s="51"/>
      <c r="AL29" s="51"/>
      <c r="AM29" s="52"/>
      <c r="AN29" s="149">
        <v>8212.079616284154</v>
      </c>
      <c r="AO29" s="150"/>
      <c r="AP29" s="150"/>
      <c r="AQ29" s="150"/>
      <c r="AR29" s="150"/>
      <c r="AS29" s="15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9.5" customHeight="1">
      <c r="A31" s="1"/>
      <c r="B31" s="155" t="s">
        <v>197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1.25" customHeight="1">
      <c r="A32" s="1"/>
      <c r="B32" s="124" t="s">
        <v>132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48">
        <v>99245.64192</v>
      </c>
      <c r="AC32" s="48"/>
      <c r="AD32" s="48"/>
      <c r="AE32" s="48"/>
      <c r="AF32" s="48"/>
      <c r="AG32" s="48"/>
      <c r="AH32" s="48">
        <v>21257.35808</v>
      </c>
      <c r="AI32" s="48"/>
      <c r="AJ32" s="48"/>
      <c r="AK32" s="48"/>
      <c r="AL32" s="48"/>
      <c r="AM32" s="48"/>
      <c r="AN32" s="48">
        <v>120503</v>
      </c>
      <c r="AO32" s="48"/>
      <c r="AP32" s="48"/>
      <c r="AQ32" s="48"/>
      <c r="AR32" s="48"/>
      <c r="AS32" s="4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1.25" customHeight="1">
      <c r="A33" s="1"/>
      <c r="B33" s="152" t="s">
        <v>155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50">
        <v>0</v>
      </c>
      <c r="AC33" s="51"/>
      <c r="AD33" s="51"/>
      <c r="AE33" s="51"/>
      <c r="AF33" s="51"/>
      <c r="AG33" s="52"/>
      <c r="AH33" s="50">
        <v>0</v>
      </c>
      <c r="AI33" s="51"/>
      <c r="AJ33" s="51"/>
      <c r="AK33" s="51"/>
      <c r="AL33" s="51"/>
      <c r="AM33" s="52"/>
      <c r="AN33" s="149">
        <v>0</v>
      </c>
      <c r="AO33" s="150"/>
      <c r="AP33" s="150"/>
      <c r="AQ33" s="150"/>
      <c r="AR33" s="150"/>
      <c r="AS33" s="15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1.25" customHeight="1">
      <c r="A34" s="1"/>
      <c r="B34" s="152" t="s">
        <v>156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50">
        <v>99245.64192</v>
      </c>
      <c r="AC34" s="51"/>
      <c r="AD34" s="51"/>
      <c r="AE34" s="51"/>
      <c r="AF34" s="51"/>
      <c r="AG34" s="52"/>
      <c r="AH34" s="50">
        <v>21257.35808</v>
      </c>
      <c r="AI34" s="51"/>
      <c r="AJ34" s="51"/>
      <c r="AK34" s="51"/>
      <c r="AL34" s="51"/>
      <c r="AM34" s="52"/>
      <c r="AN34" s="149">
        <v>120503</v>
      </c>
      <c r="AO34" s="150"/>
      <c r="AP34" s="150"/>
      <c r="AQ34" s="150"/>
      <c r="AR34" s="150"/>
      <c r="AS34" s="15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1.25" customHeight="1">
      <c r="A35" s="1"/>
      <c r="B35" s="124" t="s">
        <v>14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6"/>
      <c r="AB35" s="48">
        <v>-54353.907810000004</v>
      </c>
      <c r="AC35" s="48"/>
      <c r="AD35" s="48"/>
      <c r="AE35" s="48"/>
      <c r="AF35" s="48"/>
      <c r="AG35" s="48"/>
      <c r="AH35" s="48">
        <v>-14035.20219</v>
      </c>
      <c r="AI35" s="48"/>
      <c r="AJ35" s="48"/>
      <c r="AK35" s="48"/>
      <c r="AL35" s="48"/>
      <c r="AM35" s="48"/>
      <c r="AN35" s="48">
        <v>-68389.11</v>
      </c>
      <c r="AO35" s="48"/>
      <c r="AP35" s="48"/>
      <c r="AQ35" s="48"/>
      <c r="AR35" s="48"/>
      <c r="AS35" s="4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1.25" customHeight="1">
      <c r="A36" s="1"/>
      <c r="B36" s="152" t="s">
        <v>157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50">
        <v>0</v>
      </c>
      <c r="AC36" s="51"/>
      <c r="AD36" s="51"/>
      <c r="AE36" s="51"/>
      <c r="AF36" s="51"/>
      <c r="AG36" s="52"/>
      <c r="AH36" s="50">
        <v>0</v>
      </c>
      <c r="AI36" s="51"/>
      <c r="AJ36" s="51"/>
      <c r="AK36" s="51"/>
      <c r="AL36" s="51"/>
      <c r="AM36" s="52"/>
      <c r="AN36" s="149">
        <v>0</v>
      </c>
      <c r="AO36" s="150"/>
      <c r="AP36" s="150"/>
      <c r="AQ36" s="150"/>
      <c r="AR36" s="150"/>
      <c r="AS36" s="15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1.25" customHeight="1">
      <c r="A37" s="1"/>
      <c r="B37" s="152" t="s">
        <v>158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50">
        <v>-54353.907810000004</v>
      </c>
      <c r="AC37" s="51"/>
      <c r="AD37" s="51"/>
      <c r="AE37" s="51"/>
      <c r="AF37" s="51"/>
      <c r="AG37" s="52"/>
      <c r="AH37" s="50">
        <v>-14035.20219</v>
      </c>
      <c r="AI37" s="51"/>
      <c r="AJ37" s="51"/>
      <c r="AK37" s="51"/>
      <c r="AL37" s="51"/>
      <c r="AM37" s="52"/>
      <c r="AN37" s="149">
        <v>-68389.11</v>
      </c>
      <c r="AO37" s="150"/>
      <c r="AP37" s="150"/>
      <c r="AQ37" s="150"/>
      <c r="AR37" s="150"/>
      <c r="AS37" s="15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1.25" customHeight="1">
      <c r="A38" s="1"/>
      <c r="B38" s="124" t="s">
        <v>89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/>
      <c r="AB38" s="48">
        <v>44891.73410999999</v>
      </c>
      <c r="AC38" s="48"/>
      <c r="AD38" s="48"/>
      <c r="AE38" s="48"/>
      <c r="AF38" s="48"/>
      <c r="AG38" s="48"/>
      <c r="AH38" s="59">
        <v>7222.155890000002</v>
      </c>
      <c r="AI38" s="60"/>
      <c r="AJ38" s="60"/>
      <c r="AK38" s="60"/>
      <c r="AL38" s="60"/>
      <c r="AM38" s="61"/>
      <c r="AN38" s="59">
        <v>52113.89</v>
      </c>
      <c r="AO38" s="60"/>
      <c r="AP38" s="60"/>
      <c r="AQ38" s="60"/>
      <c r="AR38" s="60"/>
      <c r="AS38" s="6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1.25" customHeight="1">
      <c r="A39" s="1"/>
      <c r="B39" s="152" t="s">
        <v>16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50">
        <v>-9743</v>
      </c>
      <c r="AC39" s="51"/>
      <c r="AD39" s="51"/>
      <c r="AE39" s="51"/>
      <c r="AF39" s="51"/>
      <c r="AG39" s="52"/>
      <c r="AH39" s="50">
        <v>-464</v>
      </c>
      <c r="AI39" s="51"/>
      <c r="AJ39" s="51"/>
      <c r="AK39" s="51"/>
      <c r="AL39" s="51"/>
      <c r="AM39" s="52"/>
      <c r="AN39" s="149">
        <v>-10207</v>
      </c>
      <c r="AO39" s="150"/>
      <c r="AP39" s="150"/>
      <c r="AQ39" s="150"/>
      <c r="AR39" s="150"/>
      <c r="AS39" s="15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1.25" customHeight="1">
      <c r="A40" s="1"/>
      <c r="B40" s="152" t="s">
        <v>17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50">
        <v>-19280</v>
      </c>
      <c r="AC40" s="51"/>
      <c r="AD40" s="51"/>
      <c r="AE40" s="51"/>
      <c r="AF40" s="51"/>
      <c r="AG40" s="52"/>
      <c r="AH40" s="50">
        <v>-317</v>
      </c>
      <c r="AI40" s="51"/>
      <c r="AJ40" s="51"/>
      <c r="AK40" s="51"/>
      <c r="AL40" s="51"/>
      <c r="AM40" s="52"/>
      <c r="AN40" s="149">
        <v>-19597</v>
      </c>
      <c r="AO40" s="150"/>
      <c r="AP40" s="150"/>
      <c r="AQ40" s="150"/>
      <c r="AR40" s="150"/>
      <c r="AS40" s="15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1.25" customHeight="1">
      <c r="A41" s="1"/>
      <c r="B41" s="152" t="s">
        <v>160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50">
        <v>1034</v>
      </c>
      <c r="AC41" s="51"/>
      <c r="AD41" s="51"/>
      <c r="AE41" s="51"/>
      <c r="AF41" s="51"/>
      <c r="AG41" s="52"/>
      <c r="AH41" s="50">
        <v>30</v>
      </c>
      <c r="AI41" s="51"/>
      <c r="AJ41" s="51"/>
      <c r="AK41" s="51"/>
      <c r="AL41" s="51"/>
      <c r="AM41" s="52"/>
      <c r="AN41" s="149">
        <v>1064</v>
      </c>
      <c r="AO41" s="150"/>
      <c r="AP41" s="150"/>
      <c r="AQ41" s="150"/>
      <c r="AR41" s="150"/>
      <c r="AS41" s="15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1.25" customHeight="1">
      <c r="A42" s="1"/>
      <c r="B42" s="124" t="s">
        <v>159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48">
        <v>16902.73410999999</v>
      </c>
      <c r="AC42" s="48"/>
      <c r="AD42" s="48"/>
      <c r="AE42" s="48"/>
      <c r="AF42" s="48"/>
      <c r="AG42" s="48"/>
      <c r="AH42" s="48">
        <v>6471.155890000002</v>
      </c>
      <c r="AI42" s="48"/>
      <c r="AJ42" s="48"/>
      <c r="AK42" s="48"/>
      <c r="AL42" s="48"/>
      <c r="AM42" s="48"/>
      <c r="AN42" s="48">
        <v>23373.89</v>
      </c>
      <c r="AO42" s="48"/>
      <c r="AP42" s="48"/>
      <c r="AQ42" s="48"/>
      <c r="AR42" s="48"/>
      <c r="AS42" s="4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1.25" customHeight="1">
      <c r="A43" s="1"/>
      <c r="B43" s="152" t="s">
        <v>92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50">
        <v>-1479</v>
      </c>
      <c r="AC43" s="51"/>
      <c r="AD43" s="51"/>
      <c r="AE43" s="51"/>
      <c r="AF43" s="51"/>
      <c r="AG43" s="52"/>
      <c r="AH43" s="50">
        <v>-12</v>
      </c>
      <c r="AI43" s="51"/>
      <c r="AJ43" s="51"/>
      <c r="AK43" s="51"/>
      <c r="AL43" s="51"/>
      <c r="AM43" s="52"/>
      <c r="AN43" s="149">
        <v>-1491</v>
      </c>
      <c r="AO43" s="150"/>
      <c r="AP43" s="150"/>
      <c r="AQ43" s="150"/>
      <c r="AR43" s="150"/>
      <c r="AS43" s="15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1.25" customHeight="1">
      <c r="A44" s="1"/>
      <c r="B44" s="124" t="s">
        <v>82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6"/>
      <c r="AB44" s="48">
        <v>15423.73410999999</v>
      </c>
      <c r="AC44" s="48"/>
      <c r="AD44" s="48"/>
      <c r="AE44" s="48"/>
      <c r="AF44" s="48"/>
      <c r="AG44" s="48"/>
      <c r="AH44" s="48">
        <v>6459.155890000002</v>
      </c>
      <c r="AI44" s="48"/>
      <c r="AJ44" s="48"/>
      <c r="AK44" s="48"/>
      <c r="AL44" s="48"/>
      <c r="AM44" s="48"/>
      <c r="AN44" s="48">
        <v>21882.89</v>
      </c>
      <c r="AO44" s="48"/>
      <c r="AP44" s="48"/>
      <c r="AQ44" s="48"/>
      <c r="AR44" s="48"/>
      <c r="AS44" s="4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1.25" customHeight="1">
      <c r="A45" s="1"/>
      <c r="B45" s="152" t="s">
        <v>24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50">
        <v>-4693</v>
      </c>
      <c r="AC45" s="51"/>
      <c r="AD45" s="51"/>
      <c r="AE45" s="51"/>
      <c r="AF45" s="51"/>
      <c r="AG45" s="52"/>
      <c r="AH45" s="50">
        <v>-110</v>
      </c>
      <c r="AI45" s="51"/>
      <c r="AJ45" s="51"/>
      <c r="AK45" s="51"/>
      <c r="AL45" s="51"/>
      <c r="AM45" s="52"/>
      <c r="AN45" s="149">
        <v>-4803</v>
      </c>
      <c r="AO45" s="150"/>
      <c r="AP45" s="150"/>
      <c r="AQ45" s="150"/>
      <c r="AR45" s="150"/>
      <c r="AS45" s="15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1.25" customHeight="1">
      <c r="A46" s="1"/>
      <c r="B46" s="152" t="s">
        <v>25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50">
        <v>-234</v>
      </c>
      <c r="AC46" s="51"/>
      <c r="AD46" s="51"/>
      <c r="AE46" s="51"/>
      <c r="AF46" s="51"/>
      <c r="AG46" s="52"/>
      <c r="AH46" s="50">
        <v>0</v>
      </c>
      <c r="AI46" s="51"/>
      <c r="AJ46" s="51"/>
      <c r="AK46" s="51"/>
      <c r="AL46" s="51"/>
      <c r="AM46" s="52"/>
      <c r="AN46" s="149">
        <v>-234</v>
      </c>
      <c r="AO46" s="150"/>
      <c r="AP46" s="150"/>
      <c r="AQ46" s="150"/>
      <c r="AR46" s="150"/>
      <c r="AS46" s="15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1.25" customHeight="1">
      <c r="A47" s="1"/>
      <c r="B47" s="124" t="s">
        <v>30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6"/>
      <c r="AB47" s="48">
        <v>10496.73410999999</v>
      </c>
      <c r="AC47" s="48"/>
      <c r="AD47" s="48"/>
      <c r="AE47" s="48"/>
      <c r="AF47" s="48"/>
      <c r="AG47" s="48"/>
      <c r="AH47" s="48">
        <v>6349.155890000002</v>
      </c>
      <c r="AI47" s="48"/>
      <c r="AJ47" s="48"/>
      <c r="AK47" s="48"/>
      <c r="AL47" s="48"/>
      <c r="AM47" s="48"/>
      <c r="AN47" s="48">
        <v>16845.89</v>
      </c>
      <c r="AO47" s="48"/>
      <c r="AP47" s="48"/>
      <c r="AQ47" s="48"/>
      <c r="AR47" s="48"/>
      <c r="AS47" s="4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1.25" customHeight="1">
      <c r="A48" s="1"/>
      <c r="B48" s="155" t="s">
        <v>198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7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1.25" customHeight="1">
      <c r="A49" s="1"/>
      <c r="B49" s="124" t="s">
        <v>84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6"/>
      <c r="AB49" s="48">
        <v>134789.014875777</v>
      </c>
      <c r="AC49" s="48"/>
      <c r="AD49" s="48"/>
      <c r="AE49" s="48"/>
      <c r="AF49" s="48"/>
      <c r="AG49" s="48"/>
      <c r="AH49" s="48">
        <v>4119</v>
      </c>
      <c r="AI49" s="48"/>
      <c r="AJ49" s="48"/>
      <c r="AK49" s="48"/>
      <c r="AL49" s="48"/>
      <c r="AM49" s="48"/>
      <c r="AN49" s="48">
        <v>138908.014875777</v>
      </c>
      <c r="AO49" s="48"/>
      <c r="AP49" s="48"/>
      <c r="AQ49" s="48"/>
      <c r="AR49" s="48"/>
      <c r="AS49" s="4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1.25" customHeight="1">
      <c r="A50" s="1"/>
      <c r="B50" s="152" t="s">
        <v>83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50">
        <v>134789.014875777</v>
      </c>
      <c r="AC50" s="51"/>
      <c r="AD50" s="51"/>
      <c r="AE50" s="51"/>
      <c r="AF50" s="51"/>
      <c r="AG50" s="52"/>
      <c r="AH50" s="50">
        <v>4119</v>
      </c>
      <c r="AI50" s="51"/>
      <c r="AJ50" s="51"/>
      <c r="AK50" s="51"/>
      <c r="AL50" s="51"/>
      <c r="AM50" s="52"/>
      <c r="AN50" s="149">
        <v>138908.014875777</v>
      </c>
      <c r="AO50" s="150"/>
      <c r="AP50" s="150"/>
      <c r="AQ50" s="150"/>
      <c r="AR50" s="150"/>
      <c r="AS50" s="15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1.25" customHeight="1">
      <c r="A51" s="1"/>
      <c r="B51" s="124" t="s">
        <v>128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6"/>
      <c r="AB51" s="48">
        <v>134789.014875777</v>
      </c>
      <c r="AC51" s="48"/>
      <c r="AD51" s="48"/>
      <c r="AE51" s="48"/>
      <c r="AF51" s="48"/>
      <c r="AG51" s="48"/>
      <c r="AH51" s="48">
        <v>4119</v>
      </c>
      <c r="AI51" s="48"/>
      <c r="AJ51" s="48"/>
      <c r="AK51" s="48"/>
      <c r="AL51" s="48"/>
      <c r="AM51" s="48"/>
      <c r="AN51" s="48">
        <v>138908.014875777</v>
      </c>
      <c r="AO51" s="48"/>
      <c r="AP51" s="48"/>
      <c r="AQ51" s="48"/>
      <c r="AR51" s="48"/>
      <c r="AS51" s="4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1.25" customHeight="1">
      <c r="A52" s="1"/>
      <c r="B52" s="152" t="s">
        <v>85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50">
        <v>134789.014875777</v>
      </c>
      <c r="AC52" s="51"/>
      <c r="AD52" s="51"/>
      <c r="AE52" s="51"/>
      <c r="AF52" s="51"/>
      <c r="AG52" s="52"/>
      <c r="AH52" s="50">
        <v>4119</v>
      </c>
      <c r="AI52" s="51"/>
      <c r="AJ52" s="51"/>
      <c r="AK52" s="51"/>
      <c r="AL52" s="51"/>
      <c r="AM52" s="52"/>
      <c r="AN52" s="149">
        <v>138908.014875777</v>
      </c>
      <c r="AO52" s="150"/>
      <c r="AP52" s="150"/>
      <c r="AQ52" s="150"/>
      <c r="AR52" s="150"/>
      <c r="AS52" s="15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1.25" customHeight="1">
      <c r="A53" s="1"/>
      <c r="B53" s="146" t="s">
        <v>129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8"/>
      <c r="AB53" s="50">
        <v>14217</v>
      </c>
      <c r="AC53" s="51"/>
      <c r="AD53" s="51"/>
      <c r="AE53" s="51"/>
      <c r="AF53" s="51"/>
      <c r="AG53" s="52"/>
      <c r="AH53" s="50">
        <v>0</v>
      </c>
      <c r="AI53" s="51"/>
      <c r="AJ53" s="51"/>
      <c r="AK53" s="51"/>
      <c r="AL53" s="51"/>
      <c r="AM53" s="52"/>
      <c r="AN53" s="149">
        <v>14217</v>
      </c>
      <c r="AO53" s="150"/>
      <c r="AP53" s="150"/>
      <c r="AQ53" s="150"/>
      <c r="AR53" s="150"/>
      <c r="AS53" s="15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1.25" customHeight="1">
      <c r="A54" s="1"/>
      <c r="B54" s="146" t="s">
        <v>141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50">
        <v>3285</v>
      </c>
      <c r="AC54" s="51"/>
      <c r="AD54" s="51"/>
      <c r="AE54" s="51"/>
      <c r="AF54" s="51"/>
      <c r="AG54" s="52"/>
      <c r="AH54" s="50">
        <v>85</v>
      </c>
      <c r="AI54" s="51"/>
      <c r="AJ54" s="51"/>
      <c r="AK54" s="51"/>
      <c r="AL54" s="51"/>
      <c r="AM54" s="52"/>
      <c r="AN54" s="149">
        <v>3370</v>
      </c>
      <c r="AO54" s="150"/>
      <c r="AP54" s="150"/>
      <c r="AQ54" s="150"/>
      <c r="AR54" s="150"/>
      <c r="AS54" s="15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</sheetData>
  <sheetProtection/>
  <mergeCells count="189">
    <mergeCell ref="B18:AA18"/>
    <mergeCell ref="AB18:AG18"/>
    <mergeCell ref="AH18:AM18"/>
    <mergeCell ref="AN18:AS18"/>
    <mergeCell ref="B19:AA19"/>
    <mergeCell ref="AB19:AG19"/>
    <mergeCell ref="AH19:AM19"/>
    <mergeCell ref="AN19:AS19"/>
    <mergeCell ref="AN29:AS29"/>
    <mergeCell ref="B29:AA29"/>
    <mergeCell ref="AB29:AG29"/>
    <mergeCell ref="AH29:AM29"/>
    <mergeCell ref="AN27:AS27"/>
    <mergeCell ref="B27:AA27"/>
    <mergeCell ref="AB27:AG27"/>
    <mergeCell ref="AH27:AM27"/>
    <mergeCell ref="AN28:AS28"/>
    <mergeCell ref="B28:AA28"/>
    <mergeCell ref="AB28:AG28"/>
    <mergeCell ref="AH28:AM28"/>
    <mergeCell ref="AN25:AS25"/>
    <mergeCell ref="B25:AA25"/>
    <mergeCell ref="AB25:AG25"/>
    <mergeCell ref="AH25:AM25"/>
    <mergeCell ref="B26:AA26"/>
    <mergeCell ref="AB26:AG26"/>
    <mergeCell ref="AH26:AM26"/>
    <mergeCell ref="AN26:AS26"/>
    <mergeCell ref="AN22:AS22"/>
    <mergeCell ref="B23:AS23"/>
    <mergeCell ref="B24:AA24"/>
    <mergeCell ref="AB24:AG24"/>
    <mergeCell ref="AH24:AM24"/>
    <mergeCell ref="AN24:AS24"/>
    <mergeCell ref="B22:AA22"/>
    <mergeCell ref="AB22:AG22"/>
    <mergeCell ref="AH22:AM22"/>
    <mergeCell ref="AN20:AS20"/>
    <mergeCell ref="B21:AA21"/>
    <mergeCell ref="AB21:AG21"/>
    <mergeCell ref="AH21:AM21"/>
    <mergeCell ref="AN21:AS21"/>
    <mergeCell ref="B20:AA20"/>
    <mergeCell ref="AB20:AG20"/>
    <mergeCell ref="AH20:AM20"/>
    <mergeCell ref="AN16:AS16"/>
    <mergeCell ref="B17:AA17"/>
    <mergeCell ref="AB17:AG17"/>
    <mergeCell ref="AH17:AM17"/>
    <mergeCell ref="AN17:AS17"/>
    <mergeCell ref="B16:AA16"/>
    <mergeCell ref="AB16:AG16"/>
    <mergeCell ref="AH16:AM16"/>
    <mergeCell ref="AN14:AS14"/>
    <mergeCell ref="B15:AA15"/>
    <mergeCell ref="AB15:AG15"/>
    <mergeCell ref="AH15:AM15"/>
    <mergeCell ref="AN15:AS15"/>
    <mergeCell ref="B14:AA14"/>
    <mergeCell ref="AB14:AG14"/>
    <mergeCell ref="AH14:AM14"/>
    <mergeCell ref="AN12:AS12"/>
    <mergeCell ref="B13:AA13"/>
    <mergeCell ref="AB13:AG13"/>
    <mergeCell ref="AH13:AM13"/>
    <mergeCell ref="AN13:AS13"/>
    <mergeCell ref="B12:AA12"/>
    <mergeCell ref="AB12:AG12"/>
    <mergeCell ref="AH12:AM12"/>
    <mergeCell ref="AN10:AS10"/>
    <mergeCell ref="B11:AA11"/>
    <mergeCell ref="AB11:AG11"/>
    <mergeCell ref="AH11:AM11"/>
    <mergeCell ref="AN11:AS11"/>
    <mergeCell ref="B10:AA10"/>
    <mergeCell ref="AB10:AG10"/>
    <mergeCell ref="AH10:AM10"/>
    <mergeCell ref="AN8:AS8"/>
    <mergeCell ref="B9:AA9"/>
    <mergeCell ref="AB9:AG9"/>
    <mergeCell ref="AH9:AM9"/>
    <mergeCell ref="AN9:AS9"/>
    <mergeCell ref="B8:AA8"/>
    <mergeCell ref="AB8:AG8"/>
    <mergeCell ref="AH8:AM8"/>
    <mergeCell ref="B6:AS6"/>
    <mergeCell ref="B7:AA7"/>
    <mergeCell ref="AB7:AG7"/>
    <mergeCell ref="AH7:AM7"/>
    <mergeCell ref="AN7:AS7"/>
    <mergeCell ref="B4:AA5"/>
    <mergeCell ref="AB4:AM4"/>
    <mergeCell ref="AN4:AS5"/>
    <mergeCell ref="AB5:AG5"/>
    <mergeCell ref="AH5:AM5"/>
    <mergeCell ref="B2:AS2"/>
    <mergeCell ref="B3:AS3"/>
    <mergeCell ref="AT5:AY5"/>
    <mergeCell ref="AZ5:BE5"/>
    <mergeCell ref="B33:AA33"/>
    <mergeCell ref="AB33:AG33"/>
    <mergeCell ref="AH33:AM33"/>
    <mergeCell ref="AN33:AS33"/>
    <mergeCell ref="B31:AS31"/>
    <mergeCell ref="B32:AA32"/>
    <mergeCell ref="AB32:AG32"/>
    <mergeCell ref="AH32:AM32"/>
    <mergeCell ref="AN32:AS32"/>
    <mergeCell ref="B35:AA35"/>
    <mergeCell ref="AB35:AG35"/>
    <mergeCell ref="AH35:AM35"/>
    <mergeCell ref="AN35:AS35"/>
    <mergeCell ref="B34:AA34"/>
    <mergeCell ref="AB34:AG34"/>
    <mergeCell ref="AH34:AM34"/>
    <mergeCell ref="AN34:AS34"/>
    <mergeCell ref="B37:AA37"/>
    <mergeCell ref="AB37:AG37"/>
    <mergeCell ref="AH37:AM37"/>
    <mergeCell ref="AN37:AS37"/>
    <mergeCell ref="B36:AA36"/>
    <mergeCell ref="AB36:AG36"/>
    <mergeCell ref="AH36:AM36"/>
    <mergeCell ref="AN36:AS36"/>
    <mergeCell ref="B39:AA39"/>
    <mergeCell ref="AB39:AG39"/>
    <mergeCell ref="AH39:AM39"/>
    <mergeCell ref="AN39:AS39"/>
    <mergeCell ref="B38:AA38"/>
    <mergeCell ref="AB38:AG38"/>
    <mergeCell ref="AH38:AM38"/>
    <mergeCell ref="AN38:AS38"/>
    <mergeCell ref="B41:AA41"/>
    <mergeCell ref="AB41:AG41"/>
    <mergeCell ref="AH41:AM41"/>
    <mergeCell ref="AN41:AS41"/>
    <mergeCell ref="B40:AA40"/>
    <mergeCell ref="AB40:AG40"/>
    <mergeCell ref="AH40:AM40"/>
    <mergeCell ref="AN40:AS40"/>
    <mergeCell ref="B43:AA43"/>
    <mergeCell ref="AB43:AG43"/>
    <mergeCell ref="AH43:AM43"/>
    <mergeCell ref="AN43:AS43"/>
    <mergeCell ref="B42:AA42"/>
    <mergeCell ref="AB42:AG42"/>
    <mergeCell ref="AH42:AM42"/>
    <mergeCell ref="AN42:AS42"/>
    <mergeCell ref="B45:AA45"/>
    <mergeCell ref="AB45:AG45"/>
    <mergeCell ref="AH45:AM45"/>
    <mergeCell ref="AN45:AS45"/>
    <mergeCell ref="B44:AA44"/>
    <mergeCell ref="AB44:AG44"/>
    <mergeCell ref="AH44:AM44"/>
    <mergeCell ref="AN44:AS44"/>
    <mergeCell ref="B47:AA47"/>
    <mergeCell ref="AB47:AG47"/>
    <mergeCell ref="AH47:AM47"/>
    <mergeCell ref="AN47:AS47"/>
    <mergeCell ref="B46:AA46"/>
    <mergeCell ref="AB46:AG46"/>
    <mergeCell ref="AH46:AM46"/>
    <mergeCell ref="AN46:AS46"/>
    <mergeCell ref="B50:AA50"/>
    <mergeCell ref="AB50:AG50"/>
    <mergeCell ref="AH50:AM50"/>
    <mergeCell ref="AN50:AS50"/>
    <mergeCell ref="B48:AS48"/>
    <mergeCell ref="B49:AA49"/>
    <mergeCell ref="AB49:AG49"/>
    <mergeCell ref="AH49:AM49"/>
    <mergeCell ref="AN49:AS49"/>
    <mergeCell ref="B52:AA52"/>
    <mergeCell ref="AB52:AG52"/>
    <mergeCell ref="AH52:AM52"/>
    <mergeCell ref="AN52:AS52"/>
    <mergeCell ref="B51:AA51"/>
    <mergeCell ref="AB51:AG51"/>
    <mergeCell ref="AH51:AM51"/>
    <mergeCell ref="AN51:AS51"/>
    <mergeCell ref="B54:AA54"/>
    <mergeCell ref="AB54:AG54"/>
    <mergeCell ref="AH54:AM54"/>
    <mergeCell ref="AN54:AS54"/>
    <mergeCell ref="B53:AA53"/>
    <mergeCell ref="AB53:AG53"/>
    <mergeCell ref="AH53:AM53"/>
    <mergeCell ref="AN53:AS53"/>
  </mergeCells>
  <printOptions/>
  <pageMargins left="0.7874015748031497" right="0.3937007874015748" top="0.5905511811023623" bottom="0.5905511811023623" header="0.31496062992125984" footer="0.5118110236220472"/>
  <pageSetup blackAndWhite="1" horizontalDpi="300" verticalDpi="300" orientation="portrait" paperSize="9" scale="73" r:id="rId1"/>
  <headerFooter alignWithMargins="0">
    <oddHeader>&amp;L&amp;"Arial,Normalny"Skonsolidowane sprawozdanie finansowe Grupy Koelner SA za 3 kwartały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KOELNER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Kaczor</dc:creator>
  <cp:keywords/>
  <dc:description/>
  <cp:lastModifiedBy>Karolina Kaczor</cp:lastModifiedBy>
  <cp:lastPrinted>2005-11-14T07:19:32Z</cp:lastPrinted>
  <dcterms:created xsi:type="dcterms:W3CDTF">2005-05-25T12:04:50Z</dcterms:created>
  <dcterms:modified xsi:type="dcterms:W3CDTF">2014-05-06T12:28:08Z</dcterms:modified>
  <cp:category/>
  <cp:version/>
  <cp:contentType/>
  <cp:contentStatus/>
</cp:coreProperties>
</file>